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7875" windowHeight="2955" activeTab="0"/>
  </bookViews>
  <sheets>
    <sheet name="Foglio1" sheetId="1" r:id="rId1"/>
    <sheet name="HEA" sheetId="2" r:id="rId2"/>
    <sheet name="HEB" sheetId="3" r:id="rId3"/>
    <sheet name="HEM" sheetId="4" r:id="rId4"/>
    <sheet name="IPE" sheetId="5" r:id="rId5"/>
    <sheet name="UPN" sheetId="6" r:id="rId6"/>
    <sheet name="L " sheetId="7" r:id="rId7"/>
    <sheet name="L Dis" sheetId="8" r:id="rId8"/>
    <sheet name="Foglio2" sheetId="9" r:id="rId9"/>
  </sheets>
  <definedNames/>
  <calcPr fullCalcOnLoad="1"/>
</workbook>
</file>

<file path=xl/sharedStrings.xml><?xml version="1.0" encoding="utf-8"?>
<sst xmlns="http://schemas.openxmlformats.org/spreadsheetml/2006/main" count="442" uniqueCount="313">
  <si>
    <t>L</t>
  </si>
  <si>
    <t>a</t>
  </si>
  <si>
    <t>b</t>
  </si>
  <si>
    <t>Vincoli</t>
  </si>
  <si>
    <t>A</t>
  </si>
  <si>
    <t>B</t>
  </si>
  <si>
    <t>Carichi</t>
  </si>
  <si>
    <t>q</t>
  </si>
  <si>
    <t>P</t>
  </si>
  <si>
    <t>cm</t>
  </si>
  <si>
    <t>0 = incastro</t>
  </si>
  <si>
    <t xml:space="preserve"> 1 = cerniera </t>
  </si>
  <si>
    <t>T</t>
  </si>
  <si>
    <t>M</t>
  </si>
  <si>
    <t>TAGLIO</t>
  </si>
  <si>
    <t>MOMENTO</t>
  </si>
  <si>
    <t>designation</t>
  </si>
  <si>
    <t>g (Kg/m)</t>
  </si>
  <si>
    <t>h (mm)</t>
  </si>
  <si>
    <t>b (mm)</t>
  </si>
  <si>
    <t>tw (mm)</t>
  </si>
  <si>
    <t>tf (mm)</t>
  </si>
  <si>
    <t>r1 (mm)</t>
  </si>
  <si>
    <t>r2 (mm)</t>
  </si>
  <si>
    <t>A (cm2)</t>
  </si>
  <si>
    <t>Iy (cm4)</t>
  </si>
  <si>
    <t>Wy (cm3)</t>
  </si>
  <si>
    <t>Wpl,y (cm3)</t>
  </si>
  <si>
    <t>iy (cm)</t>
  </si>
  <si>
    <t>Iz (cm4)</t>
  </si>
  <si>
    <t>Wz (cm3)</t>
  </si>
  <si>
    <t>Wpl,z (cm3)</t>
  </si>
  <si>
    <t>iz (cm)</t>
  </si>
  <si>
    <t>IT (cm4)</t>
  </si>
  <si>
    <t>Iw (cm6)</t>
  </si>
  <si>
    <t>HE 100 B</t>
  </si>
  <si>
    <t>HE 1000 B</t>
  </si>
  <si>
    <t>HE 120 B</t>
  </si>
  <si>
    <t>HE 140 B</t>
  </si>
  <si>
    <t>HE 160 B</t>
  </si>
  <si>
    <t>HE 180 B</t>
  </si>
  <si>
    <t>HE 200 B</t>
  </si>
  <si>
    <t>HE 220 B</t>
  </si>
  <si>
    <t>HE 240 B</t>
  </si>
  <si>
    <t>HE 260 B</t>
  </si>
  <si>
    <t>HE 280 B</t>
  </si>
  <si>
    <t>HE 300 B</t>
  </si>
  <si>
    <t>HE 320 B</t>
  </si>
  <si>
    <t>HE 340 B</t>
  </si>
  <si>
    <t>HE 360 B</t>
  </si>
  <si>
    <t>HE 400 B</t>
  </si>
  <si>
    <t>HE 450 B</t>
  </si>
  <si>
    <t>HE 500 B</t>
  </si>
  <si>
    <t>HE 550 B</t>
  </si>
  <si>
    <t>HE 600 B</t>
  </si>
  <si>
    <t>HE 650 B</t>
  </si>
  <si>
    <t>HE 700 B</t>
  </si>
  <si>
    <t>HE 800 B</t>
  </si>
  <si>
    <t>HE 900 B</t>
  </si>
  <si>
    <t>HE 100 A</t>
  </si>
  <si>
    <t>HE 1000 A</t>
  </si>
  <si>
    <t>HE 120 A</t>
  </si>
  <si>
    <t>HE 140 A</t>
  </si>
  <si>
    <t>HE 160 A</t>
  </si>
  <si>
    <t>HE 180 A</t>
  </si>
  <si>
    <t>HE 200 A</t>
  </si>
  <si>
    <t>HE 220 A</t>
  </si>
  <si>
    <t>HE 240 A</t>
  </si>
  <si>
    <t>HE 260 A</t>
  </si>
  <si>
    <t>HE 280 A</t>
  </si>
  <si>
    <t>HE 300 A</t>
  </si>
  <si>
    <t>HE 320 A</t>
  </si>
  <si>
    <t>HE 340 A</t>
  </si>
  <si>
    <t>HE 360 A</t>
  </si>
  <si>
    <t>HE 400 A</t>
  </si>
  <si>
    <t>HE 450 A</t>
  </si>
  <si>
    <t>HE 500 A</t>
  </si>
  <si>
    <t>HE 550 A</t>
  </si>
  <si>
    <t>HE 600 A</t>
  </si>
  <si>
    <t>HE 650 A</t>
  </si>
  <si>
    <t>HE 700 A</t>
  </si>
  <si>
    <t>HE 800 A</t>
  </si>
  <si>
    <t>HE 900 A</t>
  </si>
  <si>
    <t>HE 100 M</t>
  </si>
  <si>
    <t>HE 1000 M</t>
  </si>
  <si>
    <t>HE 120 M</t>
  </si>
  <si>
    <t>HE 140 M</t>
  </si>
  <si>
    <t>HE 160 M</t>
  </si>
  <si>
    <t>HE 180 M</t>
  </si>
  <si>
    <t>HE 200 M</t>
  </si>
  <si>
    <t>HE 220 M</t>
  </si>
  <si>
    <t>HE 240 M</t>
  </si>
  <si>
    <t>HE 260 M</t>
  </si>
  <si>
    <t>HE 280 M</t>
  </si>
  <si>
    <t>HE 300 M</t>
  </si>
  <si>
    <t>HE 320 M</t>
  </si>
  <si>
    <t>HE 340 M</t>
  </si>
  <si>
    <t>HE 360 M</t>
  </si>
  <si>
    <t>HE 400 M</t>
  </si>
  <si>
    <t>HE 450 M</t>
  </si>
  <si>
    <t>HE 500 M</t>
  </si>
  <si>
    <t>HE 550 M</t>
  </si>
  <si>
    <t>HE 600 M</t>
  </si>
  <si>
    <t>HE 650 M</t>
  </si>
  <si>
    <t>HE 700 M</t>
  </si>
  <si>
    <t>HE 800 M</t>
  </si>
  <si>
    <t>HE 900 M</t>
  </si>
  <si>
    <t>IPE 100</t>
  </si>
  <si>
    <t>IPE 120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</si>
  <si>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</si>
  <si>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</si>
  <si>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</si>
  <si>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</si>
  <si>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</si>
  <si>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</si>
  <si>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</si>
  <si>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</si>
  <si>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</si>
  <si>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</si>
  <si>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</si>
  <si>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</si>
  <si>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</si>
  <si>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</si>
  <si>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</si>
  <si>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IPE 80</t>
  </si>
  <si>
    <t>IPN 80</t>
  </si>
  <si>
    <t>IPN 100</t>
  </si>
  <si>
    <t>IPN 120</t>
  </si>
  <si>
    <t>IPN 140</t>
  </si>
  <si>
    <t>IPN 160</t>
  </si>
  <si>
    <t>IPN 180</t>
  </si>
  <si>
    <t>IPN 200</t>
  </si>
  <si>
    <t>IPN 220</t>
  </si>
  <si>
    <t>IPN 240</t>
  </si>
  <si>
    <t>IPN 260</t>
  </si>
  <si>
    <t>IPN 280</t>
  </si>
  <si>
    <t>IPN 300</t>
  </si>
  <si>
    <t>IPN 320</t>
  </si>
  <si>
    <t>IPN 340</t>
  </si>
  <si>
    <t>IPN 360</t>
  </si>
  <si>
    <t>IPN 380</t>
  </si>
  <si>
    <t>IPN 400</t>
  </si>
  <si>
    <t>IPN 450</t>
  </si>
  <si>
    <t>IPN 500</t>
  </si>
  <si>
    <t>IPN 550</t>
  </si>
  <si>
    <t>g (kg/m)</t>
  </si>
  <si>
    <t>t (mm)</t>
  </si>
  <si>
    <t>Iu (cm4)</t>
  </si>
  <si>
    <t>iu (cm)</t>
  </si>
  <si>
    <t>Iv (cm4)</t>
  </si>
  <si>
    <t>iv (cm)</t>
  </si>
  <si>
    <t>L 110 x 75 x 8</t>
  </si>
  <si>
    <t>L 110 x 75 x 10</t>
  </si>
  <si>
    <t>L 120 x 80 x 14</t>
  </si>
  <si>
    <t>L 200 x 90 x 12</t>
  </si>
  <si>
    <t>L 200 x 90 x 15</t>
  </si>
  <si>
    <t>L 200 x 90 x 9</t>
  </si>
  <si>
    <t>L 200 x 90 x 10</t>
  </si>
  <si>
    <t>L 200 x 90 x 11</t>
  </si>
  <si>
    <t>L 75 x 50 x 6</t>
  </si>
  <si>
    <t>L 75 x 50 x 7</t>
  </si>
  <si>
    <t>L 75 x 50 x 9</t>
  </si>
  <si>
    <t>L 120 x 80 x 8</t>
  </si>
  <si>
    <t>L 120 x 80 x 10</t>
  </si>
  <si>
    <t>L 120 x 80 x 12</t>
  </si>
  <si>
    <t>L 130 x 65 x 8</t>
  </si>
  <si>
    <t>L 130 x 65 x 10</t>
  </si>
  <si>
    <t>L 150 x 90 x 10</t>
  </si>
  <si>
    <t>L 150 x 90 x 11</t>
  </si>
  <si>
    <t>L 150 x 100 x 10</t>
  </si>
  <si>
    <t>L 150 x 100 x 12</t>
  </si>
  <si>
    <t>L 150 x 100 x 14</t>
  </si>
  <si>
    <t>L 160 x 80 x 10</t>
  </si>
  <si>
    <t>L 160 x 80 x 12</t>
  </si>
  <si>
    <t>L 200 x 100 x 10</t>
  </si>
  <si>
    <t>L 200 x 100 x 12</t>
  </si>
  <si>
    <t>L 200 x 100 x 14</t>
  </si>
  <si>
    <t>L 100 x 50 x 8</t>
  </si>
  <si>
    <t>L 100 x 50 x 10</t>
  </si>
  <si>
    <t>L 80 x 60 x 7</t>
  </si>
  <si>
    <t>L 80 x 60 x 8</t>
  </si>
  <si>
    <t>L 80 x 60 x 10</t>
  </si>
  <si>
    <t>L 120 x 60 x 8</t>
  </si>
  <si>
    <t>L 120 x 60 x 10</t>
  </si>
  <si>
    <t>L 100 x 65 x 7</t>
  </si>
  <si>
    <t>L 100 x 65 x 9</t>
  </si>
  <si>
    <t>L 100 x 65 x 11</t>
  </si>
  <si>
    <t>L 130 x 65 x 12</t>
  </si>
  <si>
    <t>L 65 x 65 x 9</t>
  </si>
  <si>
    <t>L 90 x 90 x 7</t>
  </si>
  <si>
    <t>L 90 x 90 x 8</t>
  </si>
  <si>
    <t>L 90 x 90 x 9</t>
  </si>
  <si>
    <t>L 100 x 100 x 8</t>
  </si>
  <si>
    <t>L 100 x 100 x 10</t>
  </si>
  <si>
    <t>L 100 x 100 x 12</t>
  </si>
  <si>
    <t>L 110 x 110 x 10</t>
  </si>
  <si>
    <t>L 110 x 110 x 12</t>
  </si>
  <si>
    <t>L 120 x 120 x 10</t>
  </si>
  <si>
    <t>L 120 x 120 x 11</t>
  </si>
  <si>
    <t>L 120 x 120 x 12</t>
  </si>
  <si>
    <t>L 120 x 120 x 13</t>
  </si>
  <si>
    <t>L 120 x 120 x 15</t>
  </si>
  <si>
    <t>L 130 x 130 x 12</t>
  </si>
  <si>
    <t>L 140 x 140 x 10</t>
  </si>
  <si>
    <t>L 140 x 140 x 13</t>
  </si>
  <si>
    <t>L 150 x 150 x 10</t>
  </si>
  <si>
    <t>L 150 x 150 x 12</t>
  </si>
  <si>
    <t>L 150 x 150 x 14</t>
  </si>
  <si>
    <t>L 150 x 150 x 15</t>
  </si>
  <si>
    <t>L 150 x 150 x 18</t>
  </si>
  <si>
    <t>L 160 x 160 x 15</t>
  </si>
  <si>
    <t>L 160 x 160 x 17</t>
  </si>
  <si>
    <t>L 180 x 180 x 16</t>
  </si>
  <si>
    <t>L 180 x 180 x 18</t>
  </si>
  <si>
    <t>L 200 x 200 x 16</t>
  </si>
  <si>
    <t>L 200 x 200 x 18</t>
  </si>
  <si>
    <t>L 200 x 200 x 20</t>
  </si>
  <si>
    <t>L 200 x 200 x 24</t>
  </si>
  <si>
    <t>L 15 x 15 x 3</t>
  </si>
  <si>
    <t>L 20 x 20 x 4</t>
  </si>
  <si>
    <t>L 25 x 25 x 5</t>
  </si>
  <si>
    <t>L 40 x 40 x 5</t>
  </si>
  <si>
    <t>L 45 x 45 x 6</t>
  </si>
  <si>
    <t>L 50 x 50 x 6</t>
  </si>
  <si>
    <t>L 55 x 55 x 8</t>
  </si>
  <si>
    <t>L 60 x 60 x 5</t>
  </si>
  <si>
    <t>L 60 x 60 x 6</t>
  </si>
  <si>
    <t>L 60 x 60 x 8</t>
  </si>
  <si>
    <t>L 60 x 60 x 10</t>
  </si>
  <si>
    <t>L 65 x 65 x 7</t>
  </si>
  <si>
    <t>L 70 x 70 x 6</t>
  </si>
  <si>
    <t>L 70 x 70 x 7</t>
  </si>
  <si>
    <t>L 70 x 70 x 9</t>
  </si>
  <si>
    <t>L 70 x 70 x 11</t>
  </si>
  <si>
    <t>L 80 x 80 x 6</t>
  </si>
  <si>
    <t>L 80 x 80 x 7</t>
  </si>
  <si>
    <t>L 80 x 80 x 8</t>
  </si>
  <si>
    <t>L 80 x 80 x 10</t>
  </si>
  <si>
    <t>L 80 x 80 x 12</t>
  </si>
  <si>
    <t>L 90 x 90 x 6</t>
  </si>
  <si>
    <t>L 90 x 90 x 11</t>
  </si>
  <si>
    <t>L 90 x 90 x 13</t>
  </si>
  <si>
    <t>L 90 x 90 x 15</t>
  </si>
  <si>
    <t>L 100 x 100 x 6</t>
  </si>
  <si>
    <t>L 100 x 100 x 7</t>
  </si>
  <si>
    <t>L 100 x 100 x 14</t>
  </si>
  <si>
    <t>L 100 x 100 x 16</t>
  </si>
  <si>
    <t>L 120 x 120 x 8</t>
  </si>
  <si>
    <t>L 120 x 120 x 9</t>
  </si>
  <si>
    <t>L 120 x 120 x 18</t>
  </si>
  <si>
    <t>L 130 x 130 x 14</t>
  </si>
  <si>
    <t>L 130 x 130 x 16</t>
  </si>
  <si>
    <t>L 140 x 140 x 15</t>
  </si>
  <si>
    <t>L 140 x 140 x 17</t>
  </si>
  <si>
    <t>L 150 x 150 x 16</t>
  </si>
  <si>
    <t>Materiale</t>
  </si>
  <si>
    <t>P specifico</t>
  </si>
  <si>
    <t>LUCI</t>
  </si>
  <si>
    <t>Inerzia</t>
  </si>
  <si>
    <t>Sezione Acciaio</t>
  </si>
  <si>
    <t>Diagrammi relativi al carico q</t>
  </si>
  <si>
    <t>Ascisse</t>
  </si>
  <si>
    <t>q+P</t>
  </si>
  <si>
    <t>Diagrammi relativi al carico P</t>
  </si>
  <si>
    <t>f</t>
  </si>
  <si>
    <t>FRECCIA</t>
  </si>
  <si>
    <t>Area</t>
  </si>
  <si>
    <r>
      <t>W</t>
    </r>
    <r>
      <rPr>
        <sz val="10"/>
        <rFont val="Arial"/>
        <family val="0"/>
      </rPr>
      <t>resist.</t>
    </r>
  </si>
  <si>
    <t>Sezione  personalizzata</t>
  </si>
  <si>
    <r>
      <t>E</t>
    </r>
    <r>
      <rPr>
        <sz val="10"/>
        <rFont val="Arial"/>
        <family val="0"/>
      </rPr>
      <t xml:space="preserve"> Young</t>
    </r>
  </si>
  <si>
    <t>x</t>
  </si>
  <si>
    <t>fmax</t>
  </si>
  <si>
    <r>
      <t>σ</t>
    </r>
    <r>
      <rPr>
        <sz val="10"/>
        <rFont val="Arial"/>
        <family val="2"/>
      </rPr>
      <t xml:space="preserve"> lavoro</t>
    </r>
  </si>
  <si>
    <r>
      <t>σ</t>
    </r>
    <r>
      <rPr>
        <sz val="10"/>
        <rFont val="Arial"/>
        <family val="2"/>
      </rPr>
      <t xml:space="preserve"> amm</t>
    </r>
  </si>
  <si>
    <t>f amm</t>
  </si>
  <si>
    <t>Risultati</t>
  </si>
  <si>
    <t>f max</t>
  </si>
  <si>
    <t>&lt;</t>
  </si>
  <si>
    <t>verifica positiva</t>
  </si>
  <si>
    <r>
      <t>Mmax</t>
    </r>
    <r>
      <rPr>
        <sz val="12"/>
        <rFont val="Arial"/>
        <family val="2"/>
      </rPr>
      <t xml:space="preserve"> (+)</t>
    </r>
  </si>
  <si>
    <r>
      <t xml:space="preserve">Mmin  </t>
    </r>
    <r>
      <rPr>
        <sz val="12"/>
        <rFont val="Arial"/>
        <family val="2"/>
      </rPr>
      <t>(-)</t>
    </r>
  </si>
  <si>
    <t>FUNZIONI (Taglio, Momento, freccia in funzione delle ascisse)</t>
  </si>
  <si>
    <t>inseire 0 (zero) se 
non presente</t>
  </si>
  <si>
    <t>kg/cmc</t>
  </si>
  <si>
    <t>Kg/cmq</t>
  </si>
  <si>
    <r>
      <t>W</t>
    </r>
    <r>
      <rPr>
        <sz val="10"/>
        <rFont val="Arial"/>
        <family val="0"/>
      </rPr>
      <t xml:space="preserve">resist </t>
    </r>
  </si>
  <si>
    <r>
      <t xml:space="preserve">UTILIZZO:   </t>
    </r>
    <r>
      <rPr>
        <sz val="10"/>
        <rFont val="Arial"/>
        <family val="0"/>
      </rPr>
      <t xml:space="preserve">Inserire i dati (numerici) nelle celle azzurre.
Unità di misura: Kg ; cm .  (Momenti in kgcm, Pesi in kg).
Pesi specifici in Kg/cmc. Wres in cmc; Inerzie in cm^4: Area=cmq.
Vincoli: incastro =0  ,   cerniera =1.
Carico distribuito q=Kg/cm. Carico concentrato P = Kg.
Se si seleziona SEZIONE PERSONALIZZATA BISOGNA INSERIRE TUTTI I RELATIVI DATI NELLE CELLE AZZURRE.
Se si seleziona SEZIONE ACCIAIO BISOGNA SOLTANTO SCEGLIERE IL PROFILO NEL MENù A DISCESA.
Inserire </t>
    </r>
    <r>
      <rPr>
        <sz val="11"/>
        <rFont val="Arial"/>
        <family val="2"/>
      </rPr>
      <t>σ</t>
    </r>
    <r>
      <rPr>
        <sz val="10"/>
        <rFont val="Arial"/>
        <family val="0"/>
      </rPr>
      <t xml:space="preserve"> amm  e freccia ammissibile famm. 
Premere CALCOLA. Sono evidenziate le soll. Max e le verifiche.</t>
    </r>
  </si>
  <si>
    <t>Se P è notevole -&gt; Il TRATTO OBLIQUO è da intendersi verticale.</t>
  </si>
  <si>
    <r>
      <t>q</t>
    </r>
    <r>
      <rPr>
        <sz val="10"/>
        <rFont val="Arial"/>
        <family val="0"/>
      </rPr>
      <t xml:space="preserve">   (Kg/cm)</t>
    </r>
  </si>
  <si>
    <t>P  (kg)</t>
  </si>
  <si>
    <t>P trave=</t>
  </si>
  <si>
    <t>Kg</t>
  </si>
  <si>
    <t>E</t>
  </si>
  <si>
    <t>Luci</t>
  </si>
  <si>
    <t>freccia inc</t>
  </si>
  <si>
    <t>freccia cern</t>
  </si>
  <si>
    <t>Lx2</t>
  </si>
  <si>
    <t>Lx3</t>
  </si>
  <si>
    <t>Lx4</t>
  </si>
  <si>
    <t>Lx5</t>
  </si>
  <si>
    <t>Lx6</t>
  </si>
  <si>
    <t>Lx7</t>
  </si>
  <si>
    <t>Lx8</t>
  </si>
  <si>
    <t>Lx9</t>
  </si>
  <si>
    <t>Lx10</t>
  </si>
  <si>
    <t>Lx11</t>
  </si>
  <si>
    <t>Suddivisione L</t>
  </si>
  <si>
    <t>1,3</t>
  </si>
  <si>
    <t>1,5</t>
  </si>
  <si>
    <t>&gt;</t>
  </si>
  <si>
    <t>verifica negativa</t>
  </si>
  <si>
    <t>Parametri carico</t>
  </si>
  <si>
    <t>Parametri Freccia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</si>
</sst>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0"/>
      <name val="GreekC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35" borderId="11" xfId="0" applyNumberFormat="1" applyFill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2" fontId="0" fillId="34" borderId="15" xfId="0" applyNumberForma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36" borderId="13" xfId="0" applyNumberForma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0" fillId="34" borderId="42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37" borderId="47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48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5" fillId="35" borderId="2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0" fillId="0" borderId="59" xfId="0" applyBorder="1" applyAlignment="1">
      <alignment/>
    </xf>
    <xf numFmtId="0" fontId="0" fillId="38" borderId="60" xfId="0" applyFill="1" applyBorder="1" applyAlignment="1">
      <alignment/>
    </xf>
    <xf numFmtId="0" fontId="0" fillId="0" borderId="20" xfId="0" applyBorder="1" applyAlignment="1">
      <alignment/>
    </xf>
    <xf numFmtId="0" fontId="0" fillId="0" borderId="6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62" xfId="0" applyFill="1" applyBorder="1" applyAlignment="1">
      <alignment/>
    </xf>
    <xf numFmtId="0" fontId="0" fillId="34" borderId="63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39" borderId="64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40" borderId="53" xfId="0" applyFont="1" applyFill="1" applyBorder="1" applyAlignment="1">
      <alignment horizontal="left" wrapText="1"/>
    </xf>
    <xf numFmtId="0" fontId="0" fillId="40" borderId="54" xfId="0" applyFill="1" applyBorder="1" applyAlignment="1">
      <alignment horizontal="left" wrapText="1"/>
    </xf>
    <xf numFmtId="0" fontId="0" fillId="40" borderId="55" xfId="0" applyFill="1" applyBorder="1" applyAlignment="1">
      <alignment horizontal="left" wrapText="1"/>
    </xf>
    <xf numFmtId="0" fontId="0" fillId="40" borderId="56" xfId="0" applyFill="1" applyBorder="1" applyAlignment="1">
      <alignment horizontal="left" wrapText="1"/>
    </xf>
    <xf numFmtId="0" fontId="0" fillId="40" borderId="0" xfId="0" applyFill="1" applyBorder="1" applyAlignment="1">
      <alignment horizontal="left" wrapText="1"/>
    </xf>
    <xf numFmtId="0" fontId="0" fillId="40" borderId="57" xfId="0" applyFill="1" applyBorder="1" applyAlignment="1">
      <alignment horizontal="left" wrapText="1"/>
    </xf>
    <xf numFmtId="0" fontId="0" fillId="40" borderId="58" xfId="0" applyFill="1" applyBorder="1" applyAlignment="1">
      <alignment horizontal="left" wrapText="1"/>
    </xf>
    <xf numFmtId="0" fontId="0" fillId="40" borderId="52" xfId="0" applyFill="1" applyBorder="1" applyAlignment="1">
      <alignment horizontal="left" wrapText="1"/>
    </xf>
    <xf numFmtId="0" fontId="0" fillId="40" borderId="49" xfId="0" applyFill="1" applyBorder="1" applyAlignment="1">
      <alignment horizontal="left" wrapText="1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675"/>
          <c:w val="0.92625"/>
          <c:h val="0.865"/>
        </c:manualLayout>
      </c:layout>
      <c:areaChart>
        <c:grouping val="stacked"/>
        <c:varyColors val="0"/>
        <c:ser>
          <c:idx val="1"/>
          <c:order val="0"/>
          <c:tx>
            <c:strRef>
              <c:f>Foglio1!$F$5:$F$35</c:f>
              <c:strCache>
                <c:ptCount val="1"/>
                <c:pt idx="0">
                  <c:v>0 16,67 33,33 50 66,67 83,33 100 116,67 133,33 150 166,67 183,33 200 216,67 233,33 250 266,67 283,33 300 316,67 333,33 350 366,67 383,33 400 416,67 433,33 450 466,67 483,33 500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Foglio1!$F$5:$F$35</c:f>
              <c:numCache/>
            </c:numRef>
          </c:cat>
          <c:val>
            <c:numRef>
              <c:f>Foglio1!$G$5:$G$35</c:f>
              <c:numCache/>
            </c:numRef>
          </c:val>
        </c:ser>
        <c:axId val="32168587"/>
        <c:axId val="21081828"/>
      </c:areaChart>
      <c:catAx>
        <c:axId val="32168587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1828"/>
        <c:crosses val="autoZero"/>
        <c:auto val="0"/>
        <c:lblOffset val="100"/>
        <c:tickLblSkip val="1"/>
        <c:noMultiLvlLbl val="0"/>
      </c:catAx>
      <c:valAx>
        <c:axId val="21081828"/>
        <c:scaling>
          <c:orientation val="minMax"/>
        </c:scaling>
        <c:axPos val="l"/>
        <c:delete val="1"/>
        <c:majorTickMark val="out"/>
        <c:minorTickMark val="none"/>
        <c:tickLblPos val="nextTo"/>
        <c:crossAx val="3216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665"/>
          <c:w val="0.92625"/>
          <c:h val="0.867"/>
        </c:manualLayout>
      </c:layout>
      <c:areaChart>
        <c:grouping val="stacked"/>
        <c:varyColors val="0"/>
        <c:ser>
          <c:idx val="1"/>
          <c:order val="0"/>
          <c:tx>
            <c:strRef>
              <c:f>Foglio1!$F$5:$F$35</c:f>
              <c:strCache>
                <c:ptCount val="1"/>
                <c:pt idx="0">
                  <c:v>0 16,67 33,33 50 66,67 83,33 100 116,67 133,33 150 166,67 183,33 200 216,67 233,33 250 266,67 283,33 300 316,67 333,33 350 366,67 383,33 400 416,67 433,33 450 466,67 483,33 500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Foglio1!$F$5:$F$35</c:f>
              <c:numCache/>
            </c:numRef>
          </c:cat>
          <c:val>
            <c:numRef>
              <c:f>Foglio1!$H$5:$H$35</c:f>
              <c:numCache/>
            </c:numRef>
          </c:val>
        </c:ser>
        <c:axId val="55518725"/>
        <c:axId val="29906478"/>
      </c:areaChart>
      <c:catAx>
        <c:axId val="55518725"/>
        <c:scaling>
          <c:orientation val="minMax"/>
        </c:scaling>
        <c:axPos val="t"/>
        <c:delete val="1"/>
        <c:majorTickMark val="out"/>
        <c:minorTickMark val="none"/>
        <c:tickLblPos val="nextTo"/>
        <c:crossAx val="29906478"/>
        <c:crosses val="autoZero"/>
        <c:auto val="0"/>
        <c:lblOffset val="100"/>
        <c:tickLblSkip val="1"/>
        <c:noMultiLvlLbl val="0"/>
      </c:catAx>
      <c:valAx>
        <c:axId val="29906478"/>
        <c:scaling>
          <c:orientation val="maxMin"/>
        </c:scaling>
        <c:axPos val="l"/>
        <c:delete val="1"/>
        <c:majorTickMark val="out"/>
        <c:minorTickMark val="none"/>
        <c:tickLblPos val="nextTo"/>
        <c:crossAx val="5551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68"/>
          <c:w val="0.92575"/>
          <c:h val="0.864"/>
        </c:manualLayout>
      </c:layout>
      <c:areaChart>
        <c:grouping val="stacked"/>
        <c:varyColors val="0"/>
        <c:ser>
          <c:idx val="1"/>
          <c:order val="0"/>
          <c:tx>
            <c:strRef>
              <c:f>Foglio1!$F$5:$F$35</c:f>
              <c:strCache>
                <c:ptCount val="1"/>
                <c:pt idx="0">
                  <c:v>0 16,67 33,33 50 66,67 83,33 100 116,67 133,33 150 166,67 183,33 200 216,67 233,33 250 266,67 283,33 300 316,67 333,33 350 366,67 383,33 400 416,67 433,33 450 466,67 483,33 500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Foglio1!$J$5:$J$35</c:f>
              <c:numCache/>
            </c:numRef>
          </c:cat>
          <c:val>
            <c:numRef>
              <c:f>Foglio1!$J$5:$J$35</c:f>
              <c:numCache/>
            </c:numRef>
          </c:val>
        </c:ser>
        <c:axId val="722847"/>
        <c:axId val="6505624"/>
      </c:areaChart>
      <c:catAx>
        <c:axId val="722847"/>
        <c:scaling>
          <c:orientation val="minMax"/>
        </c:scaling>
        <c:axPos val="b"/>
        <c:delete val="1"/>
        <c:majorTickMark val="out"/>
        <c:minorTickMark val="none"/>
        <c:tickLblPos val="nextTo"/>
        <c:crossAx val="6505624"/>
        <c:crosses val="autoZero"/>
        <c:auto val="0"/>
        <c:lblOffset val="100"/>
        <c:tickLblSkip val="1"/>
        <c:noMultiLvlLbl val="0"/>
      </c:catAx>
      <c:valAx>
        <c:axId val="6505624"/>
        <c:scaling>
          <c:orientation val="minMax"/>
        </c:scaling>
        <c:axPos val="l"/>
        <c:delete val="1"/>
        <c:majorTickMark val="out"/>
        <c:minorTickMark val="none"/>
        <c:tickLblPos val="nextTo"/>
        <c:crossAx val="722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95"/>
          <c:w val="0.92625"/>
          <c:h val="0.881"/>
        </c:manualLayout>
      </c:layout>
      <c:areaChart>
        <c:grouping val="stacked"/>
        <c:varyColors val="0"/>
        <c:ser>
          <c:idx val="1"/>
          <c:order val="0"/>
          <c:tx>
            <c:strRef>
              <c:f>Foglio1!$F$5:$F$35</c:f>
              <c:strCache>
                <c:ptCount val="1"/>
                <c:pt idx="0">
                  <c:v>0 16,67 33,33 50 66,67 83,33 100 116,67 133,33 150 166,67 183,33 200 216,67 233,33 250 266,67 283,33 300 316,67 333,33 350 366,67 383,33 400 416,67 433,33 450 466,67 483,33 500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Foglio1!$F$5:$F$35</c:f>
              <c:numCache/>
            </c:numRef>
          </c:cat>
          <c:val>
            <c:numRef>
              <c:f>Foglio1!$K$5:$K$35</c:f>
              <c:numCache/>
            </c:numRef>
          </c:val>
        </c:ser>
        <c:axId val="58550617"/>
        <c:axId val="57193506"/>
      </c:areaChart>
      <c:catAx>
        <c:axId val="58550617"/>
        <c:scaling>
          <c:orientation val="minMax"/>
        </c:scaling>
        <c:axPos val="t"/>
        <c:delete val="1"/>
        <c:majorTickMark val="out"/>
        <c:minorTickMark val="none"/>
        <c:tickLblPos val="nextTo"/>
        <c:crossAx val="57193506"/>
        <c:crosses val="autoZero"/>
        <c:auto val="0"/>
        <c:lblOffset val="100"/>
        <c:tickLblSkip val="1"/>
        <c:noMultiLvlLbl val="0"/>
      </c:catAx>
      <c:valAx>
        <c:axId val="57193506"/>
        <c:scaling>
          <c:orientation val="maxMin"/>
        </c:scaling>
        <c:axPos val="l"/>
        <c:delete val="1"/>
        <c:majorTickMark val="out"/>
        <c:minorTickMark val="none"/>
        <c:tickLblPos val="nextTo"/>
        <c:crossAx val="58550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365"/>
          <c:w val="0.75125"/>
          <c:h val="0.92725"/>
        </c:manualLayout>
      </c:layout>
      <c:areaChart>
        <c:grouping val="stacked"/>
        <c:varyColors val="0"/>
        <c:ser>
          <c:idx val="1"/>
          <c:order val="0"/>
          <c:tx>
            <c:strRef>
              <c:f>Foglio1!$F$5:$F$35</c:f>
              <c:strCache>
                <c:ptCount val="1"/>
                <c:pt idx="0">
                  <c:v>0 16,67 33,33 50 66,67 83,33 100 116,67 133,33 150 166,67 183,33 200 216,67 233,33 250 266,67 283,33 300 316,67 333,33 350 366,67 383,33 400 416,67 433,33 450 466,67 483,33 500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Foglio1!$J$5:$J$35</c:f>
              <c:numCache/>
            </c:numRef>
          </c:cat>
          <c:val>
            <c:numRef>
              <c:f>Foglio1!$M$5:$M$35</c:f>
              <c:numCache/>
            </c:numRef>
          </c:val>
        </c:ser>
        <c:axId val="44979507"/>
        <c:axId val="2162380"/>
      </c:areaChart>
      <c:catAx>
        <c:axId val="44979507"/>
        <c:scaling>
          <c:orientation val="minMax"/>
        </c:scaling>
        <c:axPos val="b"/>
        <c:delete val="1"/>
        <c:majorTickMark val="out"/>
        <c:minorTickMark val="none"/>
        <c:tickLblPos val="nextTo"/>
        <c:crossAx val="2162380"/>
        <c:crosses val="autoZero"/>
        <c:auto val="0"/>
        <c:lblOffset val="100"/>
        <c:tickLblSkip val="1"/>
        <c:noMultiLvlLbl val="0"/>
      </c:catAx>
      <c:valAx>
        <c:axId val="2162380"/>
        <c:scaling>
          <c:orientation val="minMax"/>
        </c:scaling>
        <c:axPos val="l"/>
        <c:delete val="1"/>
        <c:majorTickMark val="out"/>
        <c:minorTickMark val="none"/>
        <c:tickLblPos val="nextTo"/>
        <c:crossAx val="4497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18"/>
          <c:w val="0.756"/>
          <c:h val="0.95525"/>
        </c:manualLayout>
      </c:layout>
      <c:areaChart>
        <c:grouping val="stacked"/>
        <c:varyColors val="0"/>
        <c:ser>
          <c:idx val="1"/>
          <c:order val="0"/>
          <c:tx>
            <c:strRef>
              <c:f>Foglio1!$F$5:$F$35</c:f>
              <c:strCache>
                <c:ptCount val="1"/>
                <c:pt idx="0">
                  <c:v>0 16,67 33,33 50 66,67 83,33 100 116,67 133,33 150 166,67 183,33 200 216,67 233,33 250 266,67 283,33 300 316,67 333,33 350 366,67 383,33 400 416,67 433,33 450 466,67 483,33 500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Foglio1!$F$5:$F$35</c:f>
              <c:numCache/>
            </c:numRef>
          </c:cat>
          <c:val>
            <c:numRef>
              <c:f>Foglio1!$N$5:$N$35</c:f>
              <c:numCache/>
            </c:numRef>
          </c:val>
        </c:ser>
        <c:axId val="19461421"/>
        <c:axId val="40935062"/>
      </c:areaChart>
      <c:catAx>
        <c:axId val="19461421"/>
        <c:scaling>
          <c:orientation val="minMax"/>
        </c:scaling>
        <c:axPos val="t"/>
        <c:delete val="1"/>
        <c:majorTickMark val="out"/>
        <c:minorTickMark val="none"/>
        <c:tickLblPos val="nextTo"/>
        <c:crossAx val="40935062"/>
        <c:crosses val="autoZero"/>
        <c:auto val="0"/>
        <c:lblOffset val="100"/>
        <c:tickLblSkip val="1"/>
        <c:noMultiLvlLbl val="0"/>
      </c:catAx>
      <c:valAx>
        <c:axId val="40935062"/>
        <c:scaling>
          <c:orientation val="maxMin"/>
        </c:scaling>
        <c:axPos val="l"/>
        <c:delete val="1"/>
        <c:majorTickMark val="out"/>
        <c:minorTickMark val="none"/>
        <c:tickLblPos val="nextTo"/>
        <c:crossAx val="19461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5475"/>
          <c:w val="0.78575"/>
          <c:h val="0.88975"/>
        </c:manualLayout>
      </c:layout>
      <c:lineChart>
        <c:grouping val="stacked"/>
        <c:varyColors val="0"/>
        <c:ser>
          <c:idx val="0"/>
          <c:order val="0"/>
          <c:tx>
            <c:strRef>
              <c:f>Foglio1!$F$5:$F$35</c:f>
              <c:strCache>
                <c:ptCount val="1"/>
                <c:pt idx="0">
                  <c:v>0 16,67 33,33 50 66,67 83,33 100 116,67 133,33 150 166,67 183,33 200 216,67 233,33 250 266,67 283,33 300 316,67 333,33 350 366,67 383,33 400 416,67 433,33 450 466,67 483,33 500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Foglio1!$F$5:$F$35</c:f>
              <c:numCache/>
            </c:numRef>
          </c:cat>
          <c:val>
            <c:numRef>
              <c:f>Foglio1!$O$5:$O$35</c:f>
              <c:numCache/>
            </c:numRef>
          </c:val>
          <c:smooth val="0"/>
        </c:ser>
        <c:marker val="1"/>
        <c:axId val="32871239"/>
        <c:axId val="27405696"/>
      </c:lineChart>
      <c:catAx>
        <c:axId val="328712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5696"/>
        <c:crosses val="autoZero"/>
        <c:auto val="1"/>
        <c:lblOffset val="100"/>
        <c:tickLblSkip val="2"/>
        <c:noMultiLvlLbl val="0"/>
      </c:catAx>
      <c:valAx>
        <c:axId val="27405696"/>
        <c:scaling>
          <c:orientation val="maxMin"/>
        </c:scaling>
        <c:axPos val="l"/>
        <c:delete val="1"/>
        <c:majorTickMark val="out"/>
        <c:minorTickMark val="none"/>
        <c:tickLblPos val="nextTo"/>
        <c:crossAx val="328712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835"/>
          <c:h val="0.930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Foglio2!$B$7:$B$17</c:f>
              <c:numCache/>
            </c:numRef>
          </c:cat>
          <c:val>
            <c:numRef>
              <c:f>Foglio2!$C$7:$C$17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Foglio2!$D$7:$D$17</c:f>
              <c:numCache/>
            </c:numRef>
          </c:val>
          <c:smooth val="0"/>
        </c:ser>
        <c:marker val="1"/>
        <c:axId val="45324673"/>
        <c:axId val="5268874"/>
      </c:lineChart>
      <c:catAx>
        <c:axId val="4532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8874"/>
        <c:crosses val="autoZero"/>
        <c:auto val="1"/>
        <c:lblOffset val="100"/>
        <c:tickLblSkip val="1"/>
        <c:noMultiLvlLbl val="0"/>
      </c:catAx>
      <c:valAx>
        <c:axId val="5268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39225"/>
          <c:w val="0.1227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image" Target="../media/image3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38100</xdr:rowOff>
    </xdr:from>
    <xdr:to>
      <xdr:col>23</xdr:col>
      <xdr:colOff>276225</xdr:colOff>
      <xdr:row>12</xdr:row>
      <xdr:rowOff>57150</xdr:rowOff>
    </xdr:to>
    <xdr:pic>
      <xdr:nvPicPr>
        <xdr:cNvPr id="1" name="Picture 3" descr="disegno per calcolo trave"/>
        <xdr:cNvPicPr preferRelativeResize="1">
          <a:picLocks noChangeAspect="1"/>
        </xdr:cNvPicPr>
      </xdr:nvPicPr>
      <xdr:blipFill>
        <a:blip r:embed="rId1"/>
        <a:srcRect l="11376" t="18232" r="12745" b="10713"/>
        <a:stretch>
          <a:fillRect/>
        </a:stretch>
      </xdr:blipFill>
      <xdr:spPr>
        <a:xfrm>
          <a:off x="8791575" y="76200"/>
          <a:ext cx="459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</xdr:row>
      <xdr:rowOff>142875</xdr:rowOff>
    </xdr:from>
    <xdr:to>
      <xdr:col>29</xdr:col>
      <xdr:colOff>447675</xdr:colOff>
      <xdr:row>13</xdr:row>
      <xdr:rowOff>9525</xdr:rowOff>
    </xdr:to>
    <xdr:graphicFrame>
      <xdr:nvGraphicFramePr>
        <xdr:cNvPr id="2" name="Grafico 5"/>
        <xdr:cNvGraphicFramePr/>
      </xdr:nvGraphicFramePr>
      <xdr:xfrm>
        <a:off x="13811250" y="504825"/>
        <a:ext cx="2667000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219075</xdr:colOff>
      <xdr:row>14</xdr:row>
      <xdr:rowOff>47625</xdr:rowOff>
    </xdr:from>
    <xdr:to>
      <xdr:col>29</xdr:col>
      <xdr:colOff>447675</xdr:colOff>
      <xdr:row>23</xdr:row>
      <xdr:rowOff>104775</xdr:rowOff>
    </xdr:to>
    <xdr:graphicFrame>
      <xdr:nvGraphicFramePr>
        <xdr:cNvPr id="3" name="Grafico 7"/>
        <xdr:cNvGraphicFramePr/>
      </xdr:nvGraphicFramePr>
      <xdr:xfrm>
        <a:off x="13811250" y="2200275"/>
        <a:ext cx="266700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38100</xdr:colOff>
      <xdr:row>37</xdr:row>
      <xdr:rowOff>28575</xdr:rowOff>
    </xdr:from>
    <xdr:to>
      <xdr:col>6</xdr:col>
      <xdr:colOff>485775</xdr:colOff>
      <xdr:row>39</xdr:row>
      <xdr:rowOff>152400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5791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25</xdr:row>
      <xdr:rowOff>142875</xdr:rowOff>
    </xdr:from>
    <xdr:to>
      <xdr:col>3</xdr:col>
      <xdr:colOff>781050</xdr:colOff>
      <xdr:row>27</xdr:row>
      <xdr:rowOff>47625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410527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9525</xdr:rowOff>
    </xdr:from>
    <xdr:to>
      <xdr:col>3</xdr:col>
      <xdr:colOff>742950</xdr:colOff>
      <xdr:row>19</xdr:row>
      <xdr:rowOff>9525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2809875"/>
          <a:ext cx="2076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26</xdr:row>
      <xdr:rowOff>85725</xdr:rowOff>
    </xdr:from>
    <xdr:to>
      <xdr:col>29</xdr:col>
      <xdr:colOff>428625</xdr:colOff>
      <xdr:row>35</xdr:row>
      <xdr:rowOff>114300</xdr:rowOff>
    </xdr:to>
    <xdr:graphicFrame>
      <xdr:nvGraphicFramePr>
        <xdr:cNvPr id="7" name="Grafico 13"/>
        <xdr:cNvGraphicFramePr/>
      </xdr:nvGraphicFramePr>
      <xdr:xfrm>
        <a:off x="13811250" y="4210050"/>
        <a:ext cx="2647950" cy="1485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219075</xdr:colOff>
      <xdr:row>36</xdr:row>
      <xdr:rowOff>19050</xdr:rowOff>
    </xdr:from>
    <xdr:to>
      <xdr:col>29</xdr:col>
      <xdr:colOff>447675</xdr:colOff>
      <xdr:row>46</xdr:row>
      <xdr:rowOff>47625</xdr:rowOff>
    </xdr:to>
    <xdr:graphicFrame>
      <xdr:nvGraphicFramePr>
        <xdr:cNvPr id="8" name="Grafico 14"/>
        <xdr:cNvGraphicFramePr/>
      </xdr:nvGraphicFramePr>
      <xdr:xfrm>
        <a:off x="13811250" y="5762625"/>
        <a:ext cx="2667000" cy="1685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14</xdr:row>
      <xdr:rowOff>104775</xdr:rowOff>
    </xdr:from>
    <xdr:to>
      <xdr:col>24</xdr:col>
      <xdr:colOff>0</xdr:colOff>
      <xdr:row>23</xdr:row>
      <xdr:rowOff>133350</xdr:rowOff>
    </xdr:to>
    <xdr:graphicFrame>
      <xdr:nvGraphicFramePr>
        <xdr:cNvPr id="9" name="Grafico 15"/>
        <xdr:cNvGraphicFramePr/>
      </xdr:nvGraphicFramePr>
      <xdr:xfrm>
        <a:off x="8734425" y="2257425"/>
        <a:ext cx="4781550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25</xdr:row>
      <xdr:rowOff>76200</xdr:rowOff>
    </xdr:from>
    <xdr:to>
      <xdr:col>24</xdr:col>
      <xdr:colOff>0</xdr:colOff>
      <xdr:row>34</xdr:row>
      <xdr:rowOff>133350</xdr:rowOff>
    </xdr:to>
    <xdr:graphicFrame>
      <xdr:nvGraphicFramePr>
        <xdr:cNvPr id="10" name="Grafico 16"/>
        <xdr:cNvGraphicFramePr/>
      </xdr:nvGraphicFramePr>
      <xdr:xfrm>
        <a:off x="8734425" y="4038600"/>
        <a:ext cx="4781550" cy="151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76200</xdr:colOff>
      <xdr:row>36</xdr:row>
      <xdr:rowOff>19050</xdr:rowOff>
    </xdr:from>
    <xdr:to>
      <xdr:col>24</xdr:col>
      <xdr:colOff>0</xdr:colOff>
      <xdr:row>46</xdr:row>
      <xdr:rowOff>161925</xdr:rowOff>
    </xdr:to>
    <xdr:graphicFrame>
      <xdr:nvGraphicFramePr>
        <xdr:cNvPr id="11" name="Grafico 17"/>
        <xdr:cNvGraphicFramePr/>
      </xdr:nvGraphicFramePr>
      <xdr:xfrm>
        <a:off x="8724900" y="5762625"/>
        <a:ext cx="4791075" cy="1800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9525</xdr:colOff>
      <xdr:row>28</xdr:row>
      <xdr:rowOff>9525</xdr:rowOff>
    </xdr:from>
    <xdr:to>
      <xdr:col>3</xdr:col>
      <xdr:colOff>752475</xdr:colOff>
      <xdr:row>29</xdr:row>
      <xdr:rowOff>9525</xdr:rowOff>
    </xdr:to>
    <xdr:pic>
      <xdr:nvPicPr>
        <xdr:cNvPr id="12" name="OptionButton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4457700"/>
          <a:ext cx="2076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114300</xdr:rowOff>
    </xdr:from>
    <xdr:to>
      <xdr:col>4</xdr:col>
      <xdr:colOff>9525</xdr:colOff>
      <xdr:row>11</xdr:row>
      <xdr:rowOff>38100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8275" y="1285875"/>
          <a:ext cx="1409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35</xdr:row>
      <xdr:rowOff>114300</xdr:rowOff>
    </xdr:from>
    <xdr:to>
      <xdr:col>3</xdr:col>
      <xdr:colOff>1323975</xdr:colOff>
      <xdr:row>38</xdr:row>
      <xdr:rowOff>0</xdr:rowOff>
    </xdr:to>
    <xdr:pic>
      <xdr:nvPicPr>
        <xdr:cNvPr id="14" name="CommandButton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04950" y="5695950"/>
          <a:ext cx="1219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38</xdr:row>
      <xdr:rowOff>9525</xdr:rowOff>
    </xdr:from>
    <xdr:to>
      <xdr:col>3</xdr:col>
      <xdr:colOff>1323975</xdr:colOff>
      <xdr:row>39</xdr:row>
      <xdr:rowOff>85725</xdr:rowOff>
    </xdr:to>
    <xdr:pic>
      <xdr:nvPicPr>
        <xdr:cNvPr id="15" name="CalcolaFrecciaAmm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14475" y="598170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6</xdr:row>
      <xdr:rowOff>123825</xdr:rowOff>
    </xdr:from>
    <xdr:to>
      <xdr:col>16</xdr:col>
      <xdr:colOff>28575</xdr:colOff>
      <xdr:row>24</xdr:row>
      <xdr:rowOff>28575</xdr:rowOff>
    </xdr:to>
    <xdr:graphicFrame>
      <xdr:nvGraphicFramePr>
        <xdr:cNvPr id="1" name="Grafico 1"/>
        <xdr:cNvGraphicFramePr/>
      </xdr:nvGraphicFramePr>
      <xdr:xfrm>
        <a:off x="4495800" y="1114425"/>
        <a:ext cx="5753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AD106"/>
  <sheetViews>
    <sheetView tabSelected="1" zoomScale="75" zoomScaleNormal="75" zoomScalePageLayoutView="0" workbookViewId="0" topLeftCell="A1">
      <selection activeCell="B42" sqref="B42:D42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3" width="10.28125" style="0" customWidth="1"/>
    <col min="4" max="4" width="21.57421875" style="0" customWidth="1"/>
    <col min="5" max="5" width="3.8515625" style="0" customWidth="1"/>
    <col min="6" max="8" width="7.7109375" style="0" customWidth="1"/>
    <col min="9" max="9" width="6.7109375" style="0" customWidth="1"/>
    <col min="10" max="11" width="7.7109375" style="0" customWidth="1"/>
    <col min="12" max="12" width="6.7109375" style="0" customWidth="1"/>
    <col min="13" max="14" width="7.7109375" style="0" customWidth="1"/>
    <col min="15" max="15" width="15.8515625" style="0" customWidth="1"/>
    <col min="16" max="16" width="1.28515625" style="0" customWidth="1"/>
    <col min="17" max="17" width="10.7109375" style="0" customWidth="1"/>
    <col min="24" max="24" width="6.140625" style="0" customWidth="1"/>
    <col min="25" max="25" width="1.1484375" style="0" customWidth="1"/>
    <col min="30" max="30" width="7.57421875" style="0" customWidth="1"/>
  </cols>
  <sheetData>
    <row r="1" ht="3" customHeight="1" thickBot="1"/>
    <row r="2" spans="6:24" ht="12.75" customHeight="1" thickBot="1">
      <c r="F2" s="139" t="s">
        <v>281</v>
      </c>
      <c r="G2" s="140"/>
      <c r="H2" s="140"/>
      <c r="I2" s="140"/>
      <c r="J2" s="140"/>
      <c r="K2" s="140"/>
      <c r="L2" s="140"/>
      <c r="M2" s="140"/>
      <c r="N2" s="140"/>
      <c r="O2" s="141"/>
      <c r="Q2" s="13"/>
      <c r="R2" s="14"/>
      <c r="S2" s="14"/>
      <c r="T2" s="14"/>
      <c r="U2" s="14"/>
      <c r="V2" s="14"/>
      <c r="W2" s="14"/>
      <c r="X2" s="15"/>
    </row>
    <row r="3" spans="2:30" ht="12.75" customHeight="1" thickBot="1">
      <c r="B3" s="148" t="s">
        <v>257</v>
      </c>
      <c r="C3" s="132"/>
      <c r="D3" s="23" t="s">
        <v>9</v>
      </c>
      <c r="E3" s="2"/>
      <c r="F3" s="82" t="s">
        <v>261</v>
      </c>
      <c r="G3" s="121" t="s">
        <v>7</v>
      </c>
      <c r="H3" s="122"/>
      <c r="I3" s="89"/>
      <c r="J3" s="121" t="s">
        <v>8</v>
      </c>
      <c r="K3" s="122"/>
      <c r="L3" s="89"/>
      <c r="M3" s="121" t="s">
        <v>262</v>
      </c>
      <c r="N3" s="122"/>
      <c r="O3" s="89"/>
      <c r="Q3" s="16"/>
      <c r="R3" s="17"/>
      <c r="S3" s="17"/>
      <c r="T3" s="17"/>
      <c r="U3" s="17"/>
      <c r="V3" s="17"/>
      <c r="W3" s="17"/>
      <c r="X3" s="18"/>
      <c r="Z3" s="118" t="s">
        <v>260</v>
      </c>
      <c r="AA3" s="119"/>
      <c r="AB3" s="120"/>
      <c r="AC3" s="14"/>
      <c r="AD3" s="15"/>
    </row>
    <row r="4" spans="2:30" ht="12.75" customHeight="1" thickBot="1">
      <c r="B4" s="4" t="s">
        <v>0</v>
      </c>
      <c r="C4" s="3" t="s">
        <v>1</v>
      </c>
      <c r="D4" s="5" t="s">
        <v>2</v>
      </c>
      <c r="E4" s="10"/>
      <c r="F4" s="84" t="s">
        <v>270</v>
      </c>
      <c r="G4" s="83" t="s">
        <v>12</v>
      </c>
      <c r="H4" s="86" t="s">
        <v>13</v>
      </c>
      <c r="I4" s="87" t="s">
        <v>264</v>
      </c>
      <c r="J4" s="85" t="s">
        <v>12</v>
      </c>
      <c r="K4" s="86" t="s">
        <v>13</v>
      </c>
      <c r="L4" s="87" t="s">
        <v>264</v>
      </c>
      <c r="M4" s="85" t="s">
        <v>12</v>
      </c>
      <c r="N4" s="86" t="s">
        <v>13</v>
      </c>
      <c r="O4" s="87" t="s">
        <v>264</v>
      </c>
      <c r="Q4" s="16"/>
      <c r="R4" s="17"/>
      <c r="S4" s="17"/>
      <c r="T4" s="17"/>
      <c r="U4" s="17"/>
      <c r="V4" s="17"/>
      <c r="W4" s="17"/>
      <c r="X4" s="18"/>
      <c r="Z4" s="16"/>
      <c r="AA4" s="17"/>
      <c r="AB4" s="17"/>
      <c r="AC4" s="17"/>
      <c r="AD4" s="18"/>
    </row>
    <row r="5" spans="2:30" ht="12.75" customHeight="1" thickBot="1">
      <c r="B5" s="7">
        <v>500</v>
      </c>
      <c r="C5" s="7">
        <v>250</v>
      </c>
      <c r="D5" s="88">
        <v>250</v>
      </c>
      <c r="E5" s="11"/>
      <c r="F5" s="76">
        <v>0</v>
      </c>
      <c r="G5" s="77">
        <v>1802.0771875</v>
      </c>
      <c r="H5" s="78">
        <v>-180207.71875</v>
      </c>
      <c r="I5" s="79">
        <v>0</v>
      </c>
      <c r="J5" s="77">
        <v>687.5</v>
      </c>
      <c r="K5" s="78">
        <v>-93750</v>
      </c>
      <c r="L5" s="79">
        <v>0</v>
      </c>
      <c r="M5" s="80">
        <v>2489.5771875</v>
      </c>
      <c r="N5" s="108">
        <v>-273957.71875</v>
      </c>
      <c r="O5" s="81">
        <v>0</v>
      </c>
      <c r="Q5" s="16"/>
      <c r="R5" s="17"/>
      <c r="S5" s="17"/>
      <c r="T5" s="17"/>
      <c r="U5" s="17"/>
      <c r="V5" s="17"/>
      <c r="W5" s="17"/>
      <c r="X5" s="18"/>
      <c r="Z5" s="16"/>
      <c r="AA5" s="17"/>
      <c r="AB5" s="17"/>
      <c r="AC5" s="17"/>
      <c r="AD5" s="18"/>
    </row>
    <row r="6" spans="5:30" ht="12.75" customHeight="1" thickBot="1">
      <c r="E6" s="11">
        <v>1</v>
      </c>
      <c r="F6" s="46">
        <v>16.67</v>
      </c>
      <c r="G6" s="43">
        <v>1705.94718201</v>
      </c>
      <c r="H6" s="24">
        <v>-150968.33563013416</v>
      </c>
      <c r="I6" s="36">
        <v>0.01090955191707379</v>
      </c>
      <c r="J6" s="43">
        <v>687.5</v>
      </c>
      <c r="K6" s="24">
        <v>-82289.375</v>
      </c>
      <c r="L6" s="36">
        <v>0.005760035698953388</v>
      </c>
      <c r="M6" s="41">
        <v>2393.44718201</v>
      </c>
      <c r="N6" s="39">
        <v>-233257.71063013416</v>
      </c>
      <c r="O6" s="48">
        <v>0.01666958761602718</v>
      </c>
      <c r="Q6" s="16"/>
      <c r="R6" s="17"/>
      <c r="S6" s="17"/>
      <c r="T6" s="17"/>
      <c r="U6" s="17"/>
      <c r="V6" s="17"/>
      <c r="W6" s="17"/>
      <c r="X6" s="18"/>
      <c r="Z6" s="16"/>
      <c r="AA6" s="17"/>
      <c r="AB6" s="17"/>
      <c r="AC6" s="17"/>
      <c r="AD6" s="18"/>
    </row>
    <row r="7" spans="2:30" ht="12.75" customHeight="1">
      <c r="B7" s="6" t="s">
        <v>3</v>
      </c>
      <c r="C7" s="1"/>
      <c r="D7" s="10" t="s">
        <v>10</v>
      </c>
      <c r="E7" s="11">
        <v>2</v>
      </c>
      <c r="F7" s="46">
        <v>33.33</v>
      </c>
      <c r="G7" s="43">
        <v>1609.8748429900002</v>
      </c>
      <c r="H7" s="24">
        <v>-123347.53816188415</v>
      </c>
      <c r="I7" s="36">
        <v>0.041152122988806744</v>
      </c>
      <c r="J7" s="43">
        <v>687.5</v>
      </c>
      <c r="K7" s="24">
        <v>-70835.625</v>
      </c>
      <c r="L7" s="36">
        <v>0.022048754458970057</v>
      </c>
      <c r="M7" s="41">
        <v>2297.37484299</v>
      </c>
      <c r="N7" s="39">
        <v>-194183.16316188415</v>
      </c>
      <c r="O7" s="48">
        <v>0.0632008774477768</v>
      </c>
      <c r="Q7" s="16"/>
      <c r="R7" s="17"/>
      <c r="S7" s="17"/>
      <c r="T7" s="17"/>
      <c r="U7" s="17"/>
      <c r="V7" s="17"/>
      <c r="W7" s="17"/>
      <c r="X7" s="18"/>
      <c r="Z7" s="16"/>
      <c r="AA7" s="17"/>
      <c r="AB7" s="17"/>
      <c r="AC7" s="17"/>
      <c r="AD7" s="18"/>
    </row>
    <row r="8" spans="2:30" ht="12.75" customHeight="1">
      <c r="B8" s="4" t="s">
        <v>4</v>
      </c>
      <c r="C8" s="5" t="s">
        <v>5</v>
      </c>
      <c r="D8" s="10" t="s">
        <v>11</v>
      </c>
      <c r="E8" s="11">
        <v>3</v>
      </c>
      <c r="F8" s="46">
        <v>50</v>
      </c>
      <c r="G8" s="43">
        <v>1513.7448375000001</v>
      </c>
      <c r="H8" s="24">
        <v>-97312.168125</v>
      </c>
      <c r="I8" s="36">
        <v>0.08722542049854792</v>
      </c>
      <c r="J8" s="43">
        <v>687.5</v>
      </c>
      <c r="K8" s="24">
        <v>-59375</v>
      </c>
      <c r="L8" s="36">
        <v>0.04741833002965627</v>
      </c>
      <c r="M8" s="41">
        <v>2201.2448375000004</v>
      </c>
      <c r="N8" s="39">
        <v>-156687.168125</v>
      </c>
      <c r="O8" s="48">
        <v>0.1346437505282042</v>
      </c>
      <c r="Q8" s="16"/>
      <c r="R8" s="17"/>
      <c r="S8" s="17"/>
      <c r="T8" s="17"/>
      <c r="U8" s="17"/>
      <c r="V8" s="17"/>
      <c r="W8" s="17"/>
      <c r="X8" s="18"/>
      <c r="Z8" s="16"/>
      <c r="AA8" s="17"/>
      <c r="AB8" s="17"/>
      <c r="AC8" s="17"/>
      <c r="AD8" s="18"/>
    </row>
    <row r="9" spans="2:30" ht="12.75" customHeight="1" thickBot="1">
      <c r="B9" s="7">
        <v>0</v>
      </c>
      <c r="C9" s="9">
        <v>1</v>
      </c>
      <c r="D9" s="11"/>
      <c r="E9" s="11">
        <v>4</v>
      </c>
      <c r="F9" s="46">
        <v>66.67</v>
      </c>
      <c r="G9" s="43">
        <v>1417.61483201</v>
      </c>
      <c r="H9" s="24">
        <v>-72879.28527963415</v>
      </c>
      <c r="I9" s="36">
        <v>0.14578158382081546</v>
      </c>
      <c r="J9" s="43">
        <v>687.5</v>
      </c>
      <c r="K9" s="24">
        <v>-47914.375</v>
      </c>
      <c r="L9" s="36">
        <v>0.08039388607215367</v>
      </c>
      <c r="M9" s="41">
        <v>2105.11483201</v>
      </c>
      <c r="N9" s="39">
        <v>-120793.66027963415</v>
      </c>
      <c r="O9" s="48">
        <v>0.22617546989296913</v>
      </c>
      <c r="Q9" s="16"/>
      <c r="R9" s="17"/>
      <c r="S9" s="17"/>
      <c r="T9" s="17"/>
      <c r="U9" s="17"/>
      <c r="V9" s="17"/>
      <c r="W9" s="17"/>
      <c r="X9" s="18"/>
      <c r="Z9" s="16"/>
      <c r="AA9" s="17"/>
      <c r="AB9" s="17"/>
      <c r="AC9" s="17"/>
      <c r="AD9" s="18"/>
    </row>
    <row r="10" spans="5:30" ht="12.75" customHeight="1" thickBot="1">
      <c r="E10" s="11">
        <v>5</v>
      </c>
      <c r="F10" s="46">
        <v>83.33</v>
      </c>
      <c r="G10" s="43">
        <v>1321.54249299</v>
      </c>
      <c r="H10" s="24">
        <v>-50062.10476238415</v>
      </c>
      <c r="I10" s="36">
        <v>0.2136477965111486</v>
      </c>
      <c r="J10" s="43">
        <v>687.5</v>
      </c>
      <c r="K10" s="24">
        <v>-36460.625</v>
      </c>
      <c r="L10" s="36">
        <v>0.11948229828167017</v>
      </c>
      <c r="M10" s="41">
        <v>2009.04249299</v>
      </c>
      <c r="N10" s="39">
        <v>-86522.72976238414</v>
      </c>
      <c r="O10" s="48">
        <v>0.33313009479281874</v>
      </c>
      <c r="Q10" s="16"/>
      <c r="R10" s="17"/>
      <c r="S10" s="17"/>
      <c r="T10" s="17"/>
      <c r="U10" s="17"/>
      <c r="V10" s="17"/>
      <c r="W10" s="17"/>
      <c r="X10" s="18"/>
      <c r="Z10" s="16"/>
      <c r="AA10" s="17"/>
      <c r="AB10" s="17"/>
      <c r="AC10" s="17"/>
      <c r="AD10" s="18"/>
    </row>
    <row r="11" spans="2:30" ht="12.75" customHeight="1">
      <c r="B11" s="6" t="s">
        <v>6</v>
      </c>
      <c r="C11" s="12"/>
      <c r="D11" s="142" t="s">
        <v>282</v>
      </c>
      <c r="E11" s="11">
        <v>6</v>
      </c>
      <c r="F11" s="46">
        <v>100</v>
      </c>
      <c r="G11" s="43">
        <v>1225.4124875</v>
      </c>
      <c r="H11" s="24">
        <v>-28833.234999999997</v>
      </c>
      <c r="I11" s="36">
        <v>0.2879823406936185</v>
      </c>
      <c r="J11" s="43">
        <v>687.5</v>
      </c>
      <c r="K11" s="24">
        <v>-25000</v>
      </c>
      <c r="L11" s="36">
        <v>0.1632631109881836</v>
      </c>
      <c r="M11" s="41">
        <v>1912.9124875</v>
      </c>
      <c r="N11" s="39">
        <v>-53833.235</v>
      </c>
      <c r="O11" s="48">
        <v>0.4512454516818021</v>
      </c>
      <c r="Q11" s="16"/>
      <c r="R11" s="17"/>
      <c r="S11" s="17"/>
      <c r="T11" s="17"/>
      <c r="U11" s="17"/>
      <c r="V11" s="17"/>
      <c r="W11" s="17"/>
      <c r="X11" s="18"/>
      <c r="Z11" s="16"/>
      <c r="AA11" s="17"/>
      <c r="AB11" s="17"/>
      <c r="AC11" s="17"/>
      <c r="AD11" s="18"/>
    </row>
    <row r="12" spans="2:30" ht="12.75" customHeight="1">
      <c r="B12" s="104" t="s">
        <v>288</v>
      </c>
      <c r="C12" s="5" t="s">
        <v>289</v>
      </c>
      <c r="D12" s="142"/>
      <c r="E12" s="11">
        <v>7</v>
      </c>
      <c r="F12" s="46">
        <v>116.67</v>
      </c>
      <c r="G12" s="43">
        <v>1129.28248201</v>
      </c>
      <c r="H12" s="24">
        <v>-9206.852429134142</v>
      </c>
      <c r="I12" s="36">
        <v>0.3660275497946494</v>
      </c>
      <c r="J12" s="43">
        <v>687.5</v>
      </c>
      <c r="K12" s="24">
        <v>-13539.374999999998</v>
      </c>
      <c r="L12" s="36">
        <v>0.21024644178809118</v>
      </c>
      <c r="M12" s="41">
        <v>1816.78248201</v>
      </c>
      <c r="N12" s="39">
        <v>-22746.22742913414</v>
      </c>
      <c r="O12" s="48">
        <v>0.5762739915827406</v>
      </c>
      <c r="Q12" s="16"/>
      <c r="R12" s="17"/>
      <c r="S12" s="17"/>
      <c r="T12" s="17"/>
      <c r="U12" s="17"/>
      <c r="V12" s="17"/>
      <c r="W12" s="17"/>
      <c r="X12" s="18"/>
      <c r="Z12" s="16"/>
      <c r="AA12" s="17"/>
      <c r="AB12" s="17"/>
      <c r="AC12" s="17"/>
      <c r="AD12" s="18"/>
    </row>
    <row r="13" spans="2:30" ht="13.5" customHeight="1" thickBot="1">
      <c r="B13" s="32">
        <v>5.52</v>
      </c>
      <c r="C13" s="9">
        <v>1000</v>
      </c>
      <c r="D13" s="142"/>
      <c r="E13" s="11">
        <v>8</v>
      </c>
      <c r="F13" s="46">
        <v>133.33</v>
      </c>
      <c r="G13" s="43">
        <v>1033.21014299</v>
      </c>
      <c r="H13" s="24">
        <v>8806.711137115873</v>
      </c>
      <c r="I13" s="36">
        <v>0.4452218473372877</v>
      </c>
      <c r="J13" s="43">
        <v>687.5</v>
      </c>
      <c r="K13" s="24">
        <v>-2085.6249999999914</v>
      </c>
      <c r="L13" s="36">
        <v>0.25893472492371294</v>
      </c>
      <c r="M13" s="41">
        <v>1720.71014299</v>
      </c>
      <c r="N13" s="39">
        <v>6721.086137115883</v>
      </c>
      <c r="O13" s="48">
        <v>0.7041565722610006</v>
      </c>
      <c r="Q13" s="19"/>
      <c r="R13" s="20"/>
      <c r="S13" s="20"/>
      <c r="T13" s="20"/>
      <c r="U13" s="20"/>
      <c r="V13" s="20"/>
      <c r="W13" s="20"/>
      <c r="X13" s="21"/>
      <c r="Z13" s="105" t="s">
        <v>12</v>
      </c>
      <c r="AA13" s="17"/>
      <c r="AB13" s="17"/>
      <c r="AC13" s="17"/>
      <c r="AD13" s="18"/>
    </row>
    <row r="14" spans="5:30" ht="12.75" customHeight="1" thickBot="1">
      <c r="E14" s="11">
        <v>9</v>
      </c>
      <c r="F14" s="46">
        <v>150</v>
      </c>
      <c r="G14" s="43">
        <v>937.0801375000001</v>
      </c>
      <c r="H14" s="24">
        <v>25229.080625000006</v>
      </c>
      <c r="I14" s="36">
        <v>0.5233525229912875</v>
      </c>
      <c r="J14" s="43">
        <v>687.5</v>
      </c>
      <c r="K14" s="24">
        <v>9375</v>
      </c>
      <c r="L14" s="36">
        <v>0.3079190291799198</v>
      </c>
      <c r="M14" s="41">
        <v>1624.5801375</v>
      </c>
      <c r="N14" s="39">
        <v>34604.080625</v>
      </c>
      <c r="O14" s="48">
        <v>0.8312715521712073</v>
      </c>
      <c r="Z14" s="16"/>
      <c r="AA14" s="17"/>
      <c r="AB14" s="17"/>
      <c r="AC14" s="17"/>
      <c r="AD14" s="18"/>
    </row>
    <row r="15" spans="2:30" ht="12.75" customHeight="1">
      <c r="B15" s="53" t="s">
        <v>279</v>
      </c>
      <c r="C15" s="50">
        <v>168228.859375</v>
      </c>
      <c r="E15" s="11">
        <v>10</v>
      </c>
      <c r="F15" s="46">
        <v>166.67</v>
      </c>
      <c r="G15" s="43">
        <v>840.9501320100002</v>
      </c>
      <c r="H15" s="24">
        <v>40048.96292136585</v>
      </c>
      <c r="I15" s="36">
        <v>0.5982684418054545</v>
      </c>
      <c r="J15" s="43">
        <v>687.5</v>
      </c>
      <c r="K15" s="24">
        <v>20835.624999999993</v>
      </c>
      <c r="L15" s="36">
        <v>0.3557023891511038</v>
      </c>
      <c r="M15" s="41">
        <v>1528.4501320100003</v>
      </c>
      <c r="N15" s="39">
        <v>60884.58792136584</v>
      </c>
      <c r="O15" s="48">
        <v>0.9539708309565582</v>
      </c>
      <c r="Z15" s="16"/>
      <c r="AA15" s="17"/>
      <c r="AB15" s="17"/>
      <c r="AC15" s="17"/>
      <c r="AD15" s="18"/>
    </row>
    <row r="16" spans="2:30" ht="12.75" customHeight="1">
      <c r="B16" s="54" t="s">
        <v>280</v>
      </c>
      <c r="C16" s="51">
        <v>-273957.71875</v>
      </c>
      <c r="E16" s="11">
        <v>11</v>
      </c>
      <c r="F16" s="46">
        <v>183.33</v>
      </c>
      <c r="G16" s="43">
        <v>744.87779299</v>
      </c>
      <c r="H16" s="24">
        <v>53258.909536615865</v>
      </c>
      <c r="I16" s="36">
        <v>0.668031174121743</v>
      </c>
      <c r="J16" s="43">
        <v>687.5</v>
      </c>
      <c r="K16" s="24">
        <v>32289.375000000007</v>
      </c>
      <c r="L16" s="36">
        <v>0.40079072068943616</v>
      </c>
      <c r="M16" s="41">
        <v>1432.37779299</v>
      </c>
      <c r="N16" s="39">
        <v>85548.28453661587</v>
      </c>
      <c r="O16" s="48">
        <v>1.0688218948111792</v>
      </c>
      <c r="Z16" s="16"/>
      <c r="AA16" s="17"/>
      <c r="AB16" s="17"/>
      <c r="AC16" s="17"/>
      <c r="AD16" s="18"/>
    </row>
    <row r="17" spans="2:30" ht="12.75" customHeight="1" thickBot="1">
      <c r="B17" s="55" t="s">
        <v>271</v>
      </c>
      <c r="C17" s="52">
        <v>1.4351519348793285</v>
      </c>
      <c r="E17" s="11">
        <v>12</v>
      </c>
      <c r="F17" s="46">
        <v>200</v>
      </c>
      <c r="G17" s="43">
        <v>648.7477875000001</v>
      </c>
      <c r="H17" s="24">
        <v>64874.77875000001</v>
      </c>
      <c r="I17" s="36">
        <v>0.7310320956068778</v>
      </c>
      <c r="J17" s="43">
        <v>687.5</v>
      </c>
      <c r="K17" s="24">
        <v>43750</v>
      </c>
      <c r="L17" s="36">
        <v>0.44177077090920275</v>
      </c>
      <c r="M17" s="41">
        <v>1336.2477875</v>
      </c>
      <c r="N17" s="39">
        <v>108624.77875000001</v>
      </c>
      <c r="O17" s="48">
        <v>1.1728028665160806</v>
      </c>
      <c r="Z17" s="16"/>
      <c r="AA17" s="17"/>
      <c r="AB17" s="17"/>
      <c r="AC17" s="17"/>
      <c r="AD17" s="18"/>
    </row>
    <row r="18" spans="5:30" ht="12.75" customHeight="1" thickBot="1">
      <c r="E18" s="11">
        <v>13</v>
      </c>
      <c r="F18" s="46">
        <v>216.67</v>
      </c>
      <c r="G18" s="43">
        <v>552.6177820100002</v>
      </c>
      <c r="H18" s="24">
        <v>74888.16077186585</v>
      </c>
      <c r="I18" s="36">
        <v>0.7857396176293574</v>
      </c>
      <c r="J18" s="43">
        <v>687.5</v>
      </c>
      <c r="K18" s="24">
        <v>55210.62499999999</v>
      </c>
      <c r="L18" s="36">
        <v>0.47714641446552936</v>
      </c>
      <c r="M18" s="41">
        <v>1240.1177820100002</v>
      </c>
      <c r="N18" s="39">
        <v>130098.78577186583</v>
      </c>
      <c r="O18" s="48">
        <v>1.2628860320948867</v>
      </c>
      <c r="Z18" s="16"/>
      <c r="AA18" s="17"/>
      <c r="AB18" s="17"/>
      <c r="AC18" s="17"/>
      <c r="AD18" s="18"/>
    </row>
    <row r="19" spans="2:30" ht="12.75" customHeight="1">
      <c r="B19" s="136" t="s">
        <v>268</v>
      </c>
      <c r="C19" s="137"/>
      <c r="D19" s="138"/>
      <c r="E19" s="11">
        <v>14</v>
      </c>
      <c r="F19" s="46">
        <v>233.33</v>
      </c>
      <c r="G19" s="43">
        <v>456.54544298999997</v>
      </c>
      <c r="H19" s="24">
        <v>83294.49043611587</v>
      </c>
      <c r="I19" s="36">
        <v>0.8308470413282827</v>
      </c>
      <c r="J19" s="43">
        <v>687.5</v>
      </c>
      <c r="K19" s="24">
        <v>66664.37500000001</v>
      </c>
      <c r="L19" s="36">
        <v>0.5054349718831775</v>
      </c>
      <c r="M19" s="41">
        <v>1144.04544299</v>
      </c>
      <c r="N19" s="39">
        <v>149958.86543611588</v>
      </c>
      <c r="O19" s="48">
        <v>1.3362820132114601</v>
      </c>
      <c r="Z19" s="16"/>
      <c r="AA19" s="17"/>
      <c r="AB19" s="17"/>
      <c r="AC19" s="17"/>
      <c r="AD19" s="18"/>
    </row>
    <row r="20" spans="2:30" ht="12.75" customHeight="1">
      <c r="B20" s="28" t="s">
        <v>266</v>
      </c>
      <c r="C20" s="33" t="s">
        <v>285</v>
      </c>
      <c r="D20" s="5" t="s">
        <v>258</v>
      </c>
      <c r="E20" s="11">
        <v>15</v>
      </c>
      <c r="F20" s="46">
        <v>250</v>
      </c>
      <c r="G20" s="43">
        <v>360.41543750000005</v>
      </c>
      <c r="H20" s="24">
        <v>90103.85937500001</v>
      </c>
      <c r="I20" s="36">
        <v>0.8653315525649595</v>
      </c>
      <c r="J20" s="43">
        <v>687.5</v>
      </c>
      <c r="K20" s="24">
        <v>78125</v>
      </c>
      <c r="L20" s="36">
        <v>0.52520302248037</v>
      </c>
      <c r="M20" s="41">
        <v>1047.9154375</v>
      </c>
      <c r="N20" s="40">
        <v>168228.859375</v>
      </c>
      <c r="O20" s="48">
        <v>1.3905345750453295</v>
      </c>
      <c r="Z20" s="16"/>
      <c r="AA20" s="17"/>
      <c r="AB20" s="17"/>
      <c r="AC20" s="17"/>
      <c r="AD20" s="18"/>
    </row>
    <row r="21" spans="2:30" ht="12.75" customHeight="1" thickBot="1">
      <c r="B21" s="30">
        <v>1500</v>
      </c>
      <c r="C21" s="29">
        <f>30*50^2/6</f>
        <v>12500</v>
      </c>
      <c r="D21" s="31">
        <f>30*50^3/12</f>
        <v>312500</v>
      </c>
      <c r="E21" s="11">
        <v>16</v>
      </c>
      <c r="F21" s="46">
        <v>266.67</v>
      </c>
      <c r="G21" s="43">
        <v>264.28543200999997</v>
      </c>
      <c r="H21" s="24">
        <v>95310.74112236587</v>
      </c>
      <c r="I21" s="36">
        <v>0.8882908008517308</v>
      </c>
      <c r="J21" s="43">
        <v>-312.5</v>
      </c>
      <c r="K21" s="24">
        <v>72915.625</v>
      </c>
      <c r="L21" s="36">
        <v>0.5353191105464851</v>
      </c>
      <c r="M21" s="41">
        <v>-48.214567990000035</v>
      </c>
      <c r="N21" s="39">
        <v>168226.36612236587</v>
      </c>
      <c r="O21" s="48">
        <v>1.423609911398216</v>
      </c>
      <c r="Z21" s="16"/>
      <c r="AA21" s="17"/>
      <c r="AB21" s="17"/>
      <c r="AC21" s="17"/>
      <c r="AD21" s="18"/>
    </row>
    <row r="22" spans="2:30" ht="12.75" customHeight="1">
      <c r="B22" s="6" t="s">
        <v>255</v>
      </c>
      <c r="C22" s="22"/>
      <c r="D22" s="23"/>
      <c r="E22" s="11">
        <v>17</v>
      </c>
      <c r="F22" s="46">
        <v>283.33</v>
      </c>
      <c r="G22" s="43">
        <v>168.21309299000015</v>
      </c>
      <c r="H22" s="24">
        <v>98913.45383561586</v>
      </c>
      <c r="I22" s="36">
        <v>0.8990550792299206</v>
      </c>
      <c r="J22" s="43">
        <v>-312.5</v>
      </c>
      <c r="K22" s="24">
        <v>67709.375</v>
      </c>
      <c r="L22" s="36">
        <v>0.5360968556494079</v>
      </c>
      <c r="M22" s="41">
        <v>-144.28690700999985</v>
      </c>
      <c r="N22" s="39">
        <v>166622.82883561586</v>
      </c>
      <c r="O22" s="45">
        <v>1.4351519348793285</v>
      </c>
      <c r="Z22" s="16"/>
      <c r="AA22" s="17"/>
      <c r="AB22" s="17"/>
      <c r="AC22" s="17"/>
      <c r="AD22" s="18"/>
    </row>
    <row r="23" spans="2:30" ht="12.75" customHeight="1">
      <c r="B23" s="4" t="s">
        <v>256</v>
      </c>
      <c r="C23" s="38" t="s">
        <v>269</v>
      </c>
      <c r="D23" s="5"/>
      <c r="E23" s="11">
        <v>18</v>
      </c>
      <c r="F23" s="46">
        <v>300</v>
      </c>
      <c r="G23" s="43">
        <v>72.08308750000006</v>
      </c>
      <c r="H23" s="24">
        <v>100916.32250000001</v>
      </c>
      <c r="I23" s="36">
        <v>0.89717575369935</v>
      </c>
      <c r="J23" s="43">
        <v>-312.5</v>
      </c>
      <c r="K23" s="24">
        <v>62500</v>
      </c>
      <c r="L23" s="36">
        <v>0.5282041826088292</v>
      </c>
      <c r="M23" s="41">
        <v>-240.41691249999994</v>
      </c>
      <c r="N23" s="39">
        <v>163416.3225</v>
      </c>
      <c r="O23" s="48">
        <v>1.4253799363081792</v>
      </c>
      <c r="Z23" s="16"/>
      <c r="AA23" s="17"/>
      <c r="AB23" s="17"/>
      <c r="AC23" s="17"/>
      <c r="AD23" s="18"/>
    </row>
    <row r="24" spans="2:30" ht="15" customHeight="1" thickBot="1">
      <c r="B24" s="7">
        <v>0.0025</v>
      </c>
      <c r="C24" s="8">
        <v>300000</v>
      </c>
      <c r="D24" s="88"/>
      <c r="E24" s="11">
        <v>19</v>
      </c>
      <c r="F24" s="46">
        <v>316.67</v>
      </c>
      <c r="G24" s="43">
        <v>-24.046917990000036</v>
      </c>
      <c r="H24" s="24">
        <v>101316.70397286587</v>
      </c>
      <c r="I24" s="36">
        <v>0.8823860808671949</v>
      </c>
      <c r="J24" s="43">
        <v>-312.5</v>
      </c>
      <c r="K24" s="24">
        <v>57290.62499999999</v>
      </c>
      <c r="L24" s="36">
        <v>0.5123052143347653</v>
      </c>
      <c r="M24" s="41">
        <v>-336.54691799000005</v>
      </c>
      <c r="N24" s="39">
        <v>158607.32897286586</v>
      </c>
      <c r="O24" s="48">
        <v>1.3946912952019601</v>
      </c>
      <c r="Z24" s="106" t="s">
        <v>13</v>
      </c>
      <c r="AA24" s="20"/>
      <c r="AB24" s="20"/>
      <c r="AC24" s="20"/>
      <c r="AD24" s="21"/>
    </row>
    <row r="25" spans="2:23" ht="12.75" customHeight="1" thickBot="1">
      <c r="B25" t="s">
        <v>283</v>
      </c>
      <c r="C25" t="s">
        <v>284</v>
      </c>
      <c r="E25" s="11">
        <v>20</v>
      </c>
      <c r="F25" s="46">
        <v>333.33</v>
      </c>
      <c r="G25" s="43">
        <v>-120.11925700999986</v>
      </c>
      <c r="H25" s="24">
        <v>100115.79973511587</v>
      </c>
      <c r="I25" s="36">
        <v>0.8546552839089188</v>
      </c>
      <c r="J25" s="43">
        <v>-312.5</v>
      </c>
      <c r="K25" s="24">
        <v>52084.37500000001</v>
      </c>
      <c r="L25" s="36">
        <v>0.4890832821224255</v>
      </c>
      <c r="M25" s="41">
        <v>-432.61925700999984</v>
      </c>
      <c r="N25" s="39">
        <v>152200.17473511587</v>
      </c>
      <c r="O25" s="48">
        <v>1.3437385660313443</v>
      </c>
      <c r="Q25" s="102" t="s">
        <v>14</v>
      </c>
      <c r="S25" s="103" t="s">
        <v>287</v>
      </c>
      <c r="T25" s="103"/>
      <c r="U25" s="103"/>
      <c r="V25" s="103"/>
      <c r="W25" s="103"/>
    </row>
    <row r="26" spans="5:30" ht="12.75" customHeight="1" thickBot="1">
      <c r="E26" s="11">
        <v>21</v>
      </c>
      <c r="F26" s="46">
        <v>350</v>
      </c>
      <c r="G26" s="43">
        <v>-216.24926249999993</v>
      </c>
      <c r="H26" s="24">
        <v>97312.16812500001</v>
      </c>
      <c r="I26" s="36">
        <v>0.8141039246531139</v>
      </c>
      <c r="J26" s="43">
        <v>-312.5</v>
      </c>
      <c r="K26" s="24">
        <v>46875</v>
      </c>
      <c r="L26" s="36">
        <v>0.4591774996542664</v>
      </c>
      <c r="M26" s="41">
        <v>-528.7492625</v>
      </c>
      <c r="N26" s="39">
        <v>144187.16812500003</v>
      </c>
      <c r="O26" s="48">
        <v>1.2732814243073802</v>
      </c>
      <c r="Z26" s="118" t="s">
        <v>263</v>
      </c>
      <c r="AA26" s="119"/>
      <c r="AB26" s="120"/>
      <c r="AC26" s="14"/>
      <c r="AD26" s="15"/>
    </row>
    <row r="27" spans="2:30" ht="12.75" customHeight="1">
      <c r="B27" s="134" t="s">
        <v>259</v>
      </c>
      <c r="C27" s="135"/>
      <c r="D27" s="34"/>
      <c r="E27" s="11">
        <v>22</v>
      </c>
      <c r="F27" s="46">
        <v>366.67</v>
      </c>
      <c r="G27" s="43">
        <v>-312.37926799</v>
      </c>
      <c r="H27" s="24">
        <v>92906.04932336583</v>
      </c>
      <c r="I27" s="36">
        <v>0.7611039128796174</v>
      </c>
      <c r="J27" s="43">
        <v>-312.5</v>
      </c>
      <c r="K27" s="24">
        <v>41665.62499999999</v>
      </c>
      <c r="L27" s="36">
        <v>0.42326699576099314</v>
      </c>
      <c r="M27" s="41">
        <v>-624.87926799</v>
      </c>
      <c r="N27" s="39">
        <v>134571.67432336582</v>
      </c>
      <c r="O27" s="48">
        <v>1.1843709086406107</v>
      </c>
      <c r="Z27" s="16"/>
      <c r="AA27" s="17"/>
      <c r="AB27" s="17"/>
      <c r="AC27" s="17"/>
      <c r="AD27" s="18"/>
    </row>
    <row r="28" spans="2:30" ht="12.75" customHeight="1" thickBot="1">
      <c r="B28" s="35"/>
      <c r="C28" s="35"/>
      <c r="D28" s="35"/>
      <c r="E28" s="11">
        <v>23</v>
      </c>
      <c r="F28" s="46">
        <v>383.33</v>
      </c>
      <c r="G28" s="43">
        <v>-408.45160700999986</v>
      </c>
      <c r="H28" s="24">
        <v>86901.52813461587</v>
      </c>
      <c r="I28" s="36">
        <v>0.6962620172567857</v>
      </c>
      <c r="J28" s="43">
        <v>-312.5</v>
      </c>
      <c r="K28" s="24">
        <v>36459.37500000001</v>
      </c>
      <c r="L28" s="36">
        <v>0.3820453055622059</v>
      </c>
      <c r="M28" s="41">
        <v>-720.9516070099999</v>
      </c>
      <c r="N28" s="39">
        <v>123360.90313461589</v>
      </c>
      <c r="O28" s="48">
        <v>1.0783073228189917</v>
      </c>
      <c r="Z28" s="16"/>
      <c r="AA28" s="17"/>
      <c r="AB28" s="17"/>
      <c r="AC28" s="17"/>
      <c r="AD28" s="18"/>
    </row>
    <row r="29" spans="2:30" ht="12.75" customHeight="1">
      <c r="B29" s="56"/>
      <c r="C29" s="57"/>
      <c r="D29" s="58"/>
      <c r="E29" s="11">
        <v>24</v>
      </c>
      <c r="F29" s="46">
        <v>400</v>
      </c>
      <c r="G29" s="43">
        <v>-504.58161249999995</v>
      </c>
      <c r="H29" s="24">
        <v>79291.39625000002</v>
      </c>
      <c r="I29" s="36">
        <v>0.620269656878563</v>
      </c>
      <c r="J29" s="43">
        <v>-312.5</v>
      </c>
      <c r="K29" s="24">
        <v>31250</v>
      </c>
      <c r="L29" s="36">
        <v>0.3361299343874364</v>
      </c>
      <c r="M29" s="41">
        <v>-817.0816124999999</v>
      </c>
      <c r="N29" s="39">
        <v>110541.39625000002</v>
      </c>
      <c r="O29" s="48">
        <v>0.9563995912659993</v>
      </c>
      <c r="Z29" s="16"/>
      <c r="AA29" s="17"/>
      <c r="AB29" s="17"/>
      <c r="AC29" s="17"/>
      <c r="AD29" s="18"/>
    </row>
    <row r="30" spans="2:30" ht="12.75" customHeight="1">
      <c r="B30" s="28" t="s">
        <v>266</v>
      </c>
      <c r="C30" s="33" t="s">
        <v>267</v>
      </c>
      <c r="D30" s="5" t="s">
        <v>258</v>
      </c>
      <c r="E30" s="11">
        <v>25</v>
      </c>
      <c r="F30" s="46">
        <v>416.67</v>
      </c>
      <c r="G30" s="43">
        <v>-600.71161799</v>
      </c>
      <c r="H30" s="24">
        <v>70078.77717386585</v>
      </c>
      <c r="I30" s="36">
        <v>0.5341371179021133</v>
      </c>
      <c r="J30" s="43">
        <v>-312.5</v>
      </c>
      <c r="K30" s="24">
        <v>26040.624999999996</v>
      </c>
      <c r="L30" s="36">
        <v>0.28621141559592445</v>
      </c>
      <c r="M30" s="41">
        <v>-913.21161799</v>
      </c>
      <c r="N30" s="39">
        <v>96119.40217386585</v>
      </c>
      <c r="O30" s="48">
        <v>0.8203485334980377</v>
      </c>
      <c r="Z30" s="16"/>
      <c r="AA30" s="17"/>
      <c r="AB30" s="17"/>
      <c r="AC30" s="17"/>
      <c r="AD30" s="18"/>
    </row>
    <row r="31" spans="2:30" ht="12.75" customHeight="1" thickBot="1">
      <c r="B31" s="90">
        <v>31.42</v>
      </c>
      <c r="C31" s="91">
        <v>155.4</v>
      </c>
      <c r="D31" s="92">
        <v>1033</v>
      </c>
      <c r="E31" s="11">
        <v>26</v>
      </c>
      <c r="F31" s="46">
        <v>433.33</v>
      </c>
      <c r="G31" s="43">
        <v>-696.7839570099999</v>
      </c>
      <c r="H31" s="24">
        <v>59270.63903411587</v>
      </c>
      <c r="I31" s="36">
        <v>0.4391040069742774</v>
      </c>
      <c r="J31" s="43">
        <v>-312.5</v>
      </c>
      <c r="K31" s="24">
        <v>20834.375000000004</v>
      </c>
      <c r="L31" s="36">
        <v>0.2329898867395061</v>
      </c>
      <c r="M31" s="41">
        <v>-1009.2839570099999</v>
      </c>
      <c r="N31" s="39">
        <v>80105.01403411587</v>
      </c>
      <c r="O31" s="48">
        <v>0.6720938937137835</v>
      </c>
      <c r="Z31" s="16"/>
      <c r="AA31" s="17"/>
      <c r="AB31" s="17"/>
      <c r="AC31" s="17"/>
      <c r="AD31" s="18"/>
    </row>
    <row r="32" spans="2:30" ht="12.75" customHeight="1">
      <c r="B32" s="6" t="s">
        <v>255</v>
      </c>
      <c r="C32" s="22"/>
      <c r="D32" s="23"/>
      <c r="E32" s="11">
        <v>27</v>
      </c>
      <c r="F32" s="46">
        <v>450</v>
      </c>
      <c r="G32" s="43">
        <v>-792.9139624999999</v>
      </c>
      <c r="H32" s="24">
        <v>46854.00687500002</v>
      </c>
      <c r="I32" s="36">
        <v>0.33644090763725626</v>
      </c>
      <c r="J32" s="43">
        <v>-312.5</v>
      </c>
      <c r="K32" s="24">
        <v>15625</v>
      </c>
      <c r="L32" s="36">
        <v>0.17706844757909607</v>
      </c>
      <c r="M32" s="41">
        <v>-1105.4139624999998</v>
      </c>
      <c r="N32" s="39">
        <v>62479.00687500002</v>
      </c>
      <c r="O32" s="48">
        <v>0.5135093552163523</v>
      </c>
      <c r="Z32" s="16"/>
      <c r="AA32" s="17"/>
      <c r="AB32" s="17"/>
      <c r="AC32" s="17"/>
      <c r="AD32" s="18"/>
    </row>
    <row r="33" spans="2:30" ht="12.75" customHeight="1">
      <c r="B33" s="4" t="s">
        <v>256</v>
      </c>
      <c r="C33" s="38" t="s">
        <v>269</v>
      </c>
      <c r="D33" s="5"/>
      <c r="E33" s="11">
        <v>28</v>
      </c>
      <c r="F33" s="46">
        <v>466.67</v>
      </c>
      <c r="G33" s="43">
        <v>-889.04396799</v>
      </c>
      <c r="H33" s="24">
        <v>32834.88752436585</v>
      </c>
      <c r="I33" s="36">
        <v>0.2277928827570445</v>
      </c>
      <c r="J33" s="43">
        <v>-312.5</v>
      </c>
      <c r="K33" s="24">
        <v>10415.624999999995</v>
      </c>
      <c r="L33" s="36">
        <v>0.11914543461031492</v>
      </c>
      <c r="M33" s="41">
        <v>-1201.54396799</v>
      </c>
      <c r="N33" s="39">
        <v>43250.51252436584</v>
      </c>
      <c r="O33" s="48">
        <v>0.3469383173673594</v>
      </c>
      <c r="Z33" s="16"/>
      <c r="AA33" s="17"/>
      <c r="AB33" s="17"/>
      <c r="AC33" s="17"/>
      <c r="AD33" s="18"/>
    </row>
    <row r="34" spans="2:30" ht="12.75" customHeight="1" thickBot="1">
      <c r="B34" s="93">
        <v>0.00785</v>
      </c>
      <c r="C34" s="94">
        <v>2100000</v>
      </c>
      <c r="D34" s="88"/>
      <c r="E34" s="11">
        <v>29</v>
      </c>
      <c r="F34" s="46">
        <v>483.33</v>
      </c>
      <c r="G34" s="43">
        <v>-985.1163070099998</v>
      </c>
      <c r="H34" s="24">
        <v>17223.132433615872</v>
      </c>
      <c r="I34" s="36">
        <v>0.11502434657139714</v>
      </c>
      <c r="J34" s="43">
        <v>-312.5</v>
      </c>
      <c r="K34" s="24">
        <v>5209.375000000005</v>
      </c>
      <c r="L34" s="36">
        <v>0.05992398642508068</v>
      </c>
      <c r="M34" s="41">
        <v>-1297.6163070099997</v>
      </c>
      <c r="N34" s="39">
        <v>22432.507433615876</v>
      </c>
      <c r="O34" s="48">
        <v>0.17494833299647783</v>
      </c>
      <c r="Z34" s="16"/>
      <c r="AA34" s="17"/>
      <c r="AB34" s="17"/>
      <c r="AC34" s="17"/>
      <c r="AD34" s="18"/>
    </row>
    <row r="35" spans="5:30" ht="12.75" customHeight="1" thickBot="1">
      <c r="E35" s="11">
        <v>30</v>
      </c>
      <c r="F35" s="47">
        <v>500</v>
      </c>
      <c r="G35" s="44">
        <v>-1081.2463125</v>
      </c>
      <c r="H35" s="25">
        <v>2.637534635141492E-11</v>
      </c>
      <c r="I35" s="37">
        <v>0</v>
      </c>
      <c r="J35" s="44">
        <v>-312.5</v>
      </c>
      <c r="K35" s="25">
        <v>0</v>
      </c>
      <c r="L35" s="37">
        <v>3.9046371975028825E-19</v>
      </c>
      <c r="M35" s="42">
        <v>-1393.7463125</v>
      </c>
      <c r="N35" s="114">
        <v>2.637534635141492E-11</v>
      </c>
      <c r="O35" s="49">
        <v>3.9046371975028825E-19</v>
      </c>
      <c r="Z35" s="16"/>
      <c r="AA35" s="17"/>
      <c r="AB35" s="17"/>
      <c r="AC35" s="17"/>
      <c r="AD35" s="18"/>
    </row>
    <row r="36" spans="12:30" ht="12.75" customHeight="1">
      <c r="L36" s="2"/>
      <c r="N36" s="2"/>
      <c r="Q36" s="102" t="s">
        <v>15</v>
      </c>
      <c r="Z36" s="105" t="s">
        <v>12</v>
      </c>
      <c r="AA36" s="17"/>
      <c r="AB36" s="17"/>
      <c r="AC36" s="17"/>
      <c r="AD36" s="18"/>
    </row>
    <row r="37" spans="9:30" ht="1.5" customHeight="1" thickBot="1">
      <c r="I37" s="123" t="s">
        <v>286</v>
      </c>
      <c r="J37" s="124"/>
      <c r="K37" s="124"/>
      <c r="L37" s="124"/>
      <c r="M37" s="124"/>
      <c r="N37" s="124"/>
      <c r="O37" s="125"/>
      <c r="Z37" s="16"/>
      <c r="AA37" s="17"/>
      <c r="AB37" s="17"/>
      <c r="AC37" s="17"/>
      <c r="AD37" s="18"/>
    </row>
    <row r="38" spans="2:30" ht="16.5" customHeight="1" thickBot="1">
      <c r="B38" s="62" t="s">
        <v>273</v>
      </c>
      <c r="C38" s="63">
        <v>2620</v>
      </c>
      <c r="E38" s="96"/>
      <c r="F38" s="97"/>
      <c r="G38" s="98"/>
      <c r="I38" s="126"/>
      <c r="J38" s="127"/>
      <c r="K38" s="127"/>
      <c r="L38" s="127"/>
      <c r="M38" s="127"/>
      <c r="N38" s="127"/>
      <c r="O38" s="128"/>
      <c r="Z38" s="16"/>
      <c r="AA38" s="17"/>
      <c r="AB38" s="17"/>
      <c r="AC38" s="17"/>
      <c r="AD38" s="18"/>
    </row>
    <row r="39" spans="2:30" ht="13.5" thickBot="1">
      <c r="B39" s="61" t="s">
        <v>274</v>
      </c>
      <c r="C39" s="115">
        <v>1.6666666666666667</v>
      </c>
      <c r="E39" s="99"/>
      <c r="F39" s="2"/>
      <c r="G39" s="100"/>
      <c r="I39" s="126"/>
      <c r="J39" s="127"/>
      <c r="K39" s="127"/>
      <c r="L39" s="127"/>
      <c r="M39" s="127"/>
      <c r="N39" s="127"/>
      <c r="O39" s="128"/>
      <c r="Z39" s="16"/>
      <c r="AA39" s="17"/>
      <c r="AB39" s="17"/>
      <c r="AC39" s="17"/>
      <c r="AD39" s="18"/>
    </row>
    <row r="40" spans="5:30" ht="12.75">
      <c r="E40" s="101"/>
      <c r="F40" s="95"/>
      <c r="G40" s="80"/>
      <c r="I40" s="126"/>
      <c r="J40" s="127"/>
      <c r="K40" s="127"/>
      <c r="L40" s="127"/>
      <c r="M40" s="127"/>
      <c r="N40" s="127"/>
      <c r="O40" s="128"/>
      <c r="Z40" s="16"/>
      <c r="AA40" s="17"/>
      <c r="AB40" s="17"/>
      <c r="AC40" s="17"/>
      <c r="AD40" s="18"/>
    </row>
    <row r="41" spans="9:30" ht="11.25" customHeight="1" thickBot="1">
      <c r="I41" s="126"/>
      <c r="J41" s="127"/>
      <c r="K41" s="127"/>
      <c r="L41" s="127"/>
      <c r="M41" s="127"/>
      <c r="N41" s="127"/>
      <c r="O41" s="128"/>
      <c r="Z41" s="16"/>
      <c r="AA41" s="17"/>
      <c r="AB41" s="17"/>
      <c r="AC41" s="17"/>
      <c r="AD41" s="18"/>
    </row>
    <row r="42" spans="2:30" ht="13.5" customHeight="1" thickBot="1">
      <c r="B42" s="143" t="s">
        <v>275</v>
      </c>
      <c r="C42" s="144"/>
      <c r="D42" s="145"/>
      <c r="E42" s="64"/>
      <c r="F42" s="107" t="s">
        <v>290</v>
      </c>
      <c r="G42" s="50">
        <v>123.3235</v>
      </c>
      <c r="H42" t="s">
        <v>291</v>
      </c>
      <c r="I42" s="126"/>
      <c r="J42" s="127"/>
      <c r="K42" s="127"/>
      <c r="L42" s="127"/>
      <c r="M42" s="127"/>
      <c r="N42" s="127"/>
      <c r="O42" s="128"/>
      <c r="Z42" s="16"/>
      <c r="AA42" s="17"/>
      <c r="AB42" s="17"/>
      <c r="AC42" s="17"/>
      <c r="AD42" s="18"/>
    </row>
    <row r="43" spans="2:30" ht="16.5" thickBot="1">
      <c r="B43" s="70" t="s">
        <v>272</v>
      </c>
      <c r="C43" s="71">
        <v>1762.919683075933</v>
      </c>
      <c r="D43" s="2"/>
      <c r="E43" s="2"/>
      <c r="F43" s="2"/>
      <c r="G43" s="60"/>
      <c r="I43" s="126"/>
      <c r="J43" s="127"/>
      <c r="K43" s="127"/>
      <c r="L43" s="127"/>
      <c r="M43" s="127"/>
      <c r="N43" s="127"/>
      <c r="O43" s="128"/>
      <c r="Z43" s="16"/>
      <c r="AA43" s="17"/>
      <c r="AB43" s="17"/>
      <c r="AC43" s="17"/>
      <c r="AD43" s="18"/>
    </row>
    <row r="44" spans="2:30" ht="13.5" thickBot="1">
      <c r="B44" s="59" t="s">
        <v>276</v>
      </c>
      <c r="C44" s="75">
        <v>1.4351519348793285</v>
      </c>
      <c r="D44" s="2"/>
      <c r="E44" s="2"/>
      <c r="F44" s="2"/>
      <c r="G44" s="60"/>
      <c r="I44" s="126"/>
      <c r="J44" s="127"/>
      <c r="K44" s="127"/>
      <c r="L44" s="127"/>
      <c r="M44" s="127"/>
      <c r="N44" s="127"/>
      <c r="O44" s="128"/>
      <c r="Z44" s="16"/>
      <c r="AA44" s="17"/>
      <c r="AB44" s="17"/>
      <c r="AC44" s="17"/>
      <c r="AD44" s="18"/>
    </row>
    <row r="45" spans="1:30" ht="15.75">
      <c r="A45" s="65"/>
      <c r="B45" s="73" t="s">
        <v>272</v>
      </c>
      <c r="C45" s="74" t="s">
        <v>277</v>
      </c>
      <c r="D45" s="66" t="s">
        <v>273</v>
      </c>
      <c r="E45" s="69"/>
      <c r="F45" s="132" t="s">
        <v>278</v>
      </c>
      <c r="G45" s="133"/>
      <c r="I45" s="126"/>
      <c r="J45" s="127"/>
      <c r="K45" s="127"/>
      <c r="L45" s="127"/>
      <c r="M45" s="127"/>
      <c r="N45" s="127"/>
      <c r="O45" s="128"/>
      <c r="Z45" s="16"/>
      <c r="AA45" s="17"/>
      <c r="AB45" s="17"/>
      <c r="AC45" s="17"/>
      <c r="AD45" s="18"/>
    </row>
    <row r="46" spans="1:30" ht="15.75" customHeight="1" thickBot="1">
      <c r="A46" s="59"/>
      <c r="B46" s="67" t="s">
        <v>276</v>
      </c>
      <c r="C46" s="68" t="s">
        <v>309</v>
      </c>
      <c r="D46" s="25" t="s">
        <v>274</v>
      </c>
      <c r="E46" s="25"/>
      <c r="F46" s="146" t="s">
        <v>310</v>
      </c>
      <c r="G46" s="147"/>
      <c r="I46" s="126"/>
      <c r="J46" s="127"/>
      <c r="K46" s="127"/>
      <c r="L46" s="127"/>
      <c r="M46" s="127"/>
      <c r="N46" s="127"/>
      <c r="O46" s="128"/>
      <c r="Z46" s="16"/>
      <c r="AA46" s="17"/>
      <c r="AB46" s="17"/>
      <c r="AC46" s="17"/>
      <c r="AD46" s="18"/>
    </row>
    <row r="47" spans="9:30" ht="13.5" customHeight="1" thickBot="1">
      <c r="I47" s="129"/>
      <c r="J47" s="130"/>
      <c r="K47" s="130"/>
      <c r="L47" s="130"/>
      <c r="M47" s="130"/>
      <c r="N47" s="130"/>
      <c r="O47" s="131"/>
      <c r="Z47" s="106" t="s">
        <v>13</v>
      </c>
      <c r="AA47" s="20"/>
      <c r="AB47" s="20"/>
      <c r="AC47" s="20"/>
      <c r="AD47" s="21"/>
    </row>
    <row r="48" spans="1:17" ht="12.75">
      <c r="A48" s="72">
        <v>1</v>
      </c>
      <c r="B48" s="72">
        <v>2</v>
      </c>
      <c r="C48" s="72">
        <v>3</v>
      </c>
      <c r="D48" s="72">
        <v>4</v>
      </c>
      <c r="E48" s="72">
        <v>5</v>
      </c>
      <c r="F48" s="72">
        <v>6</v>
      </c>
      <c r="G48" s="72">
        <v>7</v>
      </c>
      <c r="H48" s="72">
        <v>8</v>
      </c>
      <c r="I48" s="72">
        <v>9</v>
      </c>
      <c r="J48" s="72">
        <v>10</v>
      </c>
      <c r="K48" s="72">
        <v>11</v>
      </c>
      <c r="L48" s="72">
        <v>12</v>
      </c>
      <c r="M48" s="72">
        <v>13</v>
      </c>
      <c r="N48" s="72">
        <v>14</v>
      </c>
      <c r="O48" s="72">
        <v>15</v>
      </c>
      <c r="Q48" s="102" t="s">
        <v>265</v>
      </c>
    </row>
    <row r="95" ht="13.5" thickBot="1"/>
    <row r="96" spans="2:3" ht="12.75">
      <c r="B96" s="116" t="s">
        <v>311</v>
      </c>
      <c r="C96" s="117"/>
    </row>
    <row r="97" spans="2:3" ht="12.75">
      <c r="B97" s="109"/>
      <c r="C97" s="60"/>
    </row>
    <row r="98" spans="2:3" ht="12.75">
      <c r="B98" s="109">
        <v>80</v>
      </c>
      <c r="C98" s="60"/>
    </row>
    <row r="99" spans="2:3" ht="12.75">
      <c r="B99" s="109"/>
      <c r="C99" s="60"/>
    </row>
    <row r="100" spans="2:3" ht="12.75">
      <c r="B100" s="109">
        <v>200</v>
      </c>
      <c r="C100" s="60" t="s">
        <v>307</v>
      </c>
    </row>
    <row r="101" spans="2:3" ht="12.75">
      <c r="B101" s="109">
        <v>100</v>
      </c>
      <c r="C101" s="60" t="s">
        <v>307</v>
      </c>
    </row>
    <row r="102" spans="2:3" ht="12.75">
      <c r="B102" s="109">
        <v>200</v>
      </c>
      <c r="C102" s="60" t="s">
        <v>308</v>
      </c>
    </row>
    <row r="103" spans="2:3" ht="13.5" thickBot="1">
      <c r="B103" s="59"/>
      <c r="C103" s="75"/>
    </row>
    <row r="104" ht="13.5" thickBot="1"/>
    <row r="105" spans="2:3" ht="12.75">
      <c r="B105" s="116" t="s">
        <v>312</v>
      </c>
      <c r="C105" s="117"/>
    </row>
    <row r="106" spans="2:3" ht="13.5" thickBot="1">
      <c r="B106" s="59">
        <v>300</v>
      </c>
      <c r="C106" s="75"/>
    </row>
  </sheetData>
  <sheetProtection/>
  <mergeCells count="16">
    <mergeCell ref="F2:O2"/>
    <mergeCell ref="D11:D13"/>
    <mergeCell ref="B42:D42"/>
    <mergeCell ref="B96:C96"/>
    <mergeCell ref="F46:G46"/>
    <mergeCell ref="B3:C3"/>
    <mergeCell ref="B105:C105"/>
    <mergeCell ref="Z3:AB3"/>
    <mergeCell ref="Z26:AB26"/>
    <mergeCell ref="M3:N3"/>
    <mergeCell ref="J3:K3"/>
    <mergeCell ref="I37:O47"/>
    <mergeCell ref="G3:H3"/>
    <mergeCell ref="F45:G45"/>
    <mergeCell ref="B27:C27"/>
    <mergeCell ref="B19:D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S25"/>
  <sheetViews>
    <sheetView zoomScalePageLayoutView="0" workbookViewId="0" topLeftCell="A1">
      <selection activeCell="A7" sqref="A7:IV7"/>
    </sheetView>
  </sheetViews>
  <sheetFormatPr defaultColWidth="9.140625" defaultRowHeight="12.75"/>
  <sheetData>
    <row r="1" spans="1:19" ht="12.75">
      <c r="A1" s="26" t="s">
        <v>16</v>
      </c>
      <c r="B1" s="26" t="s">
        <v>17</v>
      </c>
      <c r="C1" s="26" t="s">
        <v>18</v>
      </c>
      <c r="D1" s="26" t="s">
        <v>19</v>
      </c>
      <c r="E1" s="26" t="s">
        <v>20</v>
      </c>
      <c r="F1" s="26" t="s">
        <v>21</v>
      </c>
      <c r="G1" s="26" t="s">
        <v>22</v>
      </c>
      <c r="H1" s="26" t="s">
        <v>23</v>
      </c>
      <c r="I1" s="26" t="s">
        <v>24</v>
      </c>
      <c r="J1" s="26" t="s">
        <v>25</v>
      </c>
      <c r="K1" s="26" t="s">
        <v>26</v>
      </c>
      <c r="L1" s="26" t="s">
        <v>27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6" t="s">
        <v>33</v>
      </c>
      <c r="S1" s="26" t="s">
        <v>34</v>
      </c>
    </row>
    <row r="2" spans="1:19" ht="12.75">
      <c r="A2" s="27" t="s">
        <v>59</v>
      </c>
      <c r="B2" s="27">
        <v>16.7</v>
      </c>
      <c r="C2" s="27">
        <v>96</v>
      </c>
      <c r="D2" s="27">
        <v>100</v>
      </c>
      <c r="E2" s="27">
        <v>5</v>
      </c>
      <c r="F2" s="27">
        <v>8</v>
      </c>
      <c r="G2" s="27">
        <v>12</v>
      </c>
      <c r="H2" s="27">
        <v>0</v>
      </c>
      <c r="I2" s="27">
        <v>21.24</v>
      </c>
      <c r="J2" s="27">
        <v>349.2</v>
      </c>
      <c r="K2" s="27">
        <v>72.76</v>
      </c>
      <c r="L2" s="27">
        <v>83.01</v>
      </c>
      <c r="M2" s="27">
        <v>4.06</v>
      </c>
      <c r="N2" s="27">
        <v>133.8</v>
      </c>
      <c r="O2" s="27">
        <v>26.76</v>
      </c>
      <c r="P2" s="27">
        <v>41.14</v>
      </c>
      <c r="Q2" s="27">
        <v>2.51</v>
      </c>
      <c r="R2" s="27">
        <v>5.24</v>
      </c>
      <c r="S2" s="27">
        <v>2580</v>
      </c>
    </row>
    <row r="3" spans="1:19" ht="12.75">
      <c r="A3" s="27" t="s">
        <v>60</v>
      </c>
      <c r="B3" s="27">
        <v>272</v>
      </c>
      <c r="C3" s="27">
        <v>990</v>
      </c>
      <c r="D3" s="27">
        <v>300</v>
      </c>
      <c r="E3" s="27">
        <v>16.5</v>
      </c>
      <c r="F3" s="27">
        <v>31</v>
      </c>
      <c r="G3" s="27">
        <v>30</v>
      </c>
      <c r="H3" s="27">
        <v>0</v>
      </c>
      <c r="I3" s="27">
        <v>346.8</v>
      </c>
      <c r="J3" s="27">
        <v>553800</v>
      </c>
      <c r="K3" s="27">
        <v>11190</v>
      </c>
      <c r="L3" s="27">
        <v>12820</v>
      </c>
      <c r="M3" s="27">
        <v>39.96</v>
      </c>
      <c r="N3" s="27">
        <v>14000</v>
      </c>
      <c r="O3" s="27">
        <v>933.6</v>
      </c>
      <c r="P3" s="27">
        <v>1470</v>
      </c>
      <c r="Q3" s="27">
        <v>6.35</v>
      </c>
      <c r="R3" s="27">
        <v>822.4</v>
      </c>
      <c r="S3" s="27">
        <v>32070000</v>
      </c>
    </row>
    <row r="4" spans="1:19" ht="12.75">
      <c r="A4" s="27" t="s">
        <v>61</v>
      </c>
      <c r="B4" s="27">
        <v>19.9</v>
      </c>
      <c r="C4" s="27">
        <v>114</v>
      </c>
      <c r="D4" s="27">
        <v>120</v>
      </c>
      <c r="E4" s="27">
        <v>5</v>
      </c>
      <c r="F4" s="27">
        <v>8</v>
      </c>
      <c r="G4" s="27">
        <v>12</v>
      </c>
      <c r="H4" s="27">
        <v>0</v>
      </c>
      <c r="I4" s="27">
        <v>25.34</v>
      </c>
      <c r="J4" s="27">
        <v>606.2</v>
      </c>
      <c r="K4" s="27">
        <v>106.3</v>
      </c>
      <c r="L4" s="27">
        <v>119.5</v>
      </c>
      <c r="M4" s="27">
        <v>4.89</v>
      </c>
      <c r="N4" s="27">
        <v>230.9</v>
      </c>
      <c r="O4" s="27">
        <v>38.48</v>
      </c>
      <c r="P4" s="27">
        <v>58.85</v>
      </c>
      <c r="Q4" s="27">
        <v>3.02</v>
      </c>
      <c r="R4" s="27">
        <v>5.99</v>
      </c>
      <c r="S4" s="27">
        <v>6470</v>
      </c>
    </row>
    <row r="5" spans="1:19" ht="12.75">
      <c r="A5" s="27" t="s">
        <v>62</v>
      </c>
      <c r="B5" s="27">
        <v>24.7</v>
      </c>
      <c r="C5" s="27">
        <v>133</v>
      </c>
      <c r="D5" s="27">
        <v>140</v>
      </c>
      <c r="E5" s="27">
        <v>5.5</v>
      </c>
      <c r="F5" s="27">
        <v>8.5</v>
      </c>
      <c r="G5" s="27">
        <v>12</v>
      </c>
      <c r="H5" s="27">
        <v>0</v>
      </c>
      <c r="I5" s="27">
        <v>31.42</v>
      </c>
      <c r="J5" s="27">
        <v>1033</v>
      </c>
      <c r="K5" s="27">
        <v>155.4</v>
      </c>
      <c r="L5" s="27">
        <v>173.5</v>
      </c>
      <c r="M5" s="27">
        <v>5.73</v>
      </c>
      <c r="N5" s="27">
        <v>389.3</v>
      </c>
      <c r="O5" s="27">
        <v>55.62</v>
      </c>
      <c r="P5" s="27">
        <v>84.85</v>
      </c>
      <c r="Q5" s="27">
        <v>3.52</v>
      </c>
      <c r="R5" s="27">
        <v>8.13</v>
      </c>
      <c r="S5" s="27">
        <v>15060</v>
      </c>
    </row>
    <row r="6" spans="1:19" ht="12.75">
      <c r="A6" s="27" t="s">
        <v>63</v>
      </c>
      <c r="B6" s="27">
        <v>30.4</v>
      </c>
      <c r="C6" s="27">
        <v>152</v>
      </c>
      <c r="D6" s="27">
        <v>160</v>
      </c>
      <c r="E6" s="27">
        <v>6</v>
      </c>
      <c r="F6" s="27">
        <v>9</v>
      </c>
      <c r="G6" s="27">
        <v>15</v>
      </c>
      <c r="H6" s="27">
        <v>0</v>
      </c>
      <c r="I6" s="27">
        <v>38.77</v>
      </c>
      <c r="J6" s="27">
        <v>1673</v>
      </c>
      <c r="K6" s="27">
        <v>220.1</v>
      </c>
      <c r="L6" s="27">
        <v>245.1</v>
      </c>
      <c r="M6" s="27">
        <v>6.57</v>
      </c>
      <c r="N6" s="27">
        <v>615.6</v>
      </c>
      <c r="O6" s="27">
        <v>76.95</v>
      </c>
      <c r="P6" s="27">
        <v>117.6</v>
      </c>
      <c r="Q6" s="27">
        <v>3.98</v>
      </c>
      <c r="R6" s="27">
        <v>12.19</v>
      </c>
      <c r="S6" s="27">
        <v>31410</v>
      </c>
    </row>
    <row r="7" spans="1:19" ht="12.75">
      <c r="A7" s="27" t="s">
        <v>64</v>
      </c>
      <c r="B7" s="27">
        <v>36</v>
      </c>
      <c r="C7" s="27">
        <v>171</v>
      </c>
      <c r="D7" s="27">
        <v>180</v>
      </c>
      <c r="E7" s="27">
        <v>6</v>
      </c>
      <c r="F7" s="27">
        <v>9.5</v>
      </c>
      <c r="G7" s="27">
        <v>15</v>
      </c>
      <c r="H7" s="27">
        <v>0</v>
      </c>
      <c r="I7" s="27">
        <v>45.25</v>
      </c>
      <c r="J7" s="27">
        <v>2510</v>
      </c>
      <c r="K7" s="27">
        <v>293.6</v>
      </c>
      <c r="L7" s="27">
        <v>324.9</v>
      </c>
      <c r="M7" s="27">
        <v>7.45</v>
      </c>
      <c r="N7" s="27">
        <v>924.6</v>
      </c>
      <c r="O7" s="27">
        <v>102.7</v>
      </c>
      <c r="P7" s="27">
        <v>156.5</v>
      </c>
      <c r="Q7" s="27">
        <v>4.52</v>
      </c>
      <c r="R7" s="27">
        <v>14.8</v>
      </c>
      <c r="S7" s="27">
        <v>60210</v>
      </c>
    </row>
    <row r="8" spans="1:19" ht="12.75">
      <c r="A8" s="27" t="s">
        <v>65</v>
      </c>
      <c r="B8" s="27">
        <v>42.3</v>
      </c>
      <c r="C8" s="27">
        <v>190</v>
      </c>
      <c r="D8" s="27">
        <v>200</v>
      </c>
      <c r="E8" s="27">
        <v>6.5</v>
      </c>
      <c r="F8" s="27">
        <v>10</v>
      </c>
      <c r="G8" s="27">
        <v>18</v>
      </c>
      <c r="H8" s="27">
        <v>0</v>
      </c>
      <c r="I8" s="27">
        <v>53.83</v>
      </c>
      <c r="J8" s="27">
        <v>3692</v>
      </c>
      <c r="K8" s="27">
        <v>388.6</v>
      </c>
      <c r="L8" s="27">
        <v>429.5</v>
      </c>
      <c r="M8" s="27">
        <v>8.28</v>
      </c>
      <c r="N8" s="27">
        <v>1336</v>
      </c>
      <c r="O8" s="27">
        <v>133.6</v>
      </c>
      <c r="P8" s="27">
        <v>203.8</v>
      </c>
      <c r="Q8" s="27">
        <v>4.98</v>
      </c>
      <c r="R8" s="27">
        <v>20.98</v>
      </c>
      <c r="S8" s="27">
        <v>108000</v>
      </c>
    </row>
    <row r="9" spans="1:19" ht="12.75">
      <c r="A9" s="27" t="s">
        <v>66</v>
      </c>
      <c r="B9" s="27">
        <v>50.5</v>
      </c>
      <c r="C9" s="27">
        <v>210</v>
      </c>
      <c r="D9" s="27">
        <v>220</v>
      </c>
      <c r="E9" s="27">
        <v>7</v>
      </c>
      <c r="F9" s="27">
        <v>11</v>
      </c>
      <c r="G9" s="27">
        <v>18</v>
      </c>
      <c r="H9" s="27">
        <v>0</v>
      </c>
      <c r="I9" s="27">
        <v>64.34</v>
      </c>
      <c r="J9" s="27">
        <v>5410</v>
      </c>
      <c r="K9" s="27">
        <v>515.2</v>
      </c>
      <c r="L9" s="27">
        <v>568.5</v>
      </c>
      <c r="M9" s="27">
        <v>9.17</v>
      </c>
      <c r="N9" s="27">
        <v>1955</v>
      </c>
      <c r="O9" s="27">
        <v>177.7</v>
      </c>
      <c r="P9" s="27">
        <v>270.6</v>
      </c>
      <c r="Q9" s="27">
        <v>5.51</v>
      </c>
      <c r="R9" s="27">
        <v>28.46</v>
      </c>
      <c r="S9" s="27">
        <v>193300</v>
      </c>
    </row>
    <row r="10" spans="1:19" ht="12.75">
      <c r="A10" s="27" t="s">
        <v>67</v>
      </c>
      <c r="B10" s="27">
        <v>60.3</v>
      </c>
      <c r="C10" s="27">
        <v>230</v>
      </c>
      <c r="D10" s="27">
        <v>240</v>
      </c>
      <c r="E10" s="27">
        <v>7.5</v>
      </c>
      <c r="F10" s="27">
        <v>12</v>
      </c>
      <c r="G10" s="27">
        <v>21</v>
      </c>
      <c r="H10" s="27">
        <v>0</v>
      </c>
      <c r="I10" s="27">
        <v>76.84</v>
      </c>
      <c r="J10" s="27">
        <v>7763</v>
      </c>
      <c r="K10" s="27">
        <v>675.1</v>
      </c>
      <c r="L10" s="27">
        <v>744.6</v>
      </c>
      <c r="M10" s="27">
        <v>10.05</v>
      </c>
      <c r="N10" s="27">
        <v>2769</v>
      </c>
      <c r="O10" s="27">
        <v>230.7</v>
      </c>
      <c r="P10" s="27">
        <v>351.7</v>
      </c>
      <c r="Q10" s="27">
        <v>6</v>
      </c>
      <c r="R10" s="27">
        <v>41.55</v>
      </c>
      <c r="S10" s="27">
        <v>328500</v>
      </c>
    </row>
    <row r="11" spans="1:19" ht="12.75">
      <c r="A11" s="27" t="s">
        <v>68</v>
      </c>
      <c r="B11" s="27">
        <v>68.2</v>
      </c>
      <c r="C11" s="27">
        <v>250</v>
      </c>
      <c r="D11" s="27">
        <v>260</v>
      </c>
      <c r="E11" s="27">
        <v>7.5</v>
      </c>
      <c r="F11" s="27">
        <v>12.5</v>
      </c>
      <c r="G11" s="27">
        <v>24</v>
      </c>
      <c r="H11" s="27">
        <v>0</v>
      </c>
      <c r="I11" s="27">
        <v>86.82</v>
      </c>
      <c r="J11" s="27">
        <v>10450</v>
      </c>
      <c r="K11" s="27">
        <v>836.4</v>
      </c>
      <c r="L11" s="27">
        <v>919.8</v>
      </c>
      <c r="M11" s="27">
        <v>10.97</v>
      </c>
      <c r="N11" s="27">
        <v>3668</v>
      </c>
      <c r="O11" s="27">
        <v>282.1</v>
      </c>
      <c r="P11" s="27">
        <v>430.2</v>
      </c>
      <c r="Q11" s="27">
        <v>6.5</v>
      </c>
      <c r="R11" s="27">
        <v>52.37</v>
      </c>
      <c r="S11" s="27">
        <v>516400</v>
      </c>
    </row>
    <row r="12" spans="1:19" ht="12.75">
      <c r="A12" s="27" t="s">
        <v>69</v>
      </c>
      <c r="B12" s="27">
        <v>76.4</v>
      </c>
      <c r="C12" s="27">
        <v>270</v>
      </c>
      <c r="D12" s="27">
        <v>280</v>
      </c>
      <c r="E12" s="27">
        <v>8</v>
      </c>
      <c r="F12" s="27">
        <v>13</v>
      </c>
      <c r="G12" s="27">
        <v>24</v>
      </c>
      <c r="H12" s="27">
        <v>0</v>
      </c>
      <c r="I12" s="27">
        <v>97.26</v>
      </c>
      <c r="J12" s="27">
        <v>13670</v>
      </c>
      <c r="K12" s="27">
        <v>1013</v>
      </c>
      <c r="L12" s="27">
        <v>1112</v>
      </c>
      <c r="M12" s="27">
        <v>11.86</v>
      </c>
      <c r="N12" s="27">
        <v>4763</v>
      </c>
      <c r="O12" s="27">
        <v>340.2</v>
      </c>
      <c r="P12" s="27">
        <v>518.1</v>
      </c>
      <c r="Q12" s="27">
        <v>7</v>
      </c>
      <c r="R12" s="27">
        <v>62.1</v>
      </c>
      <c r="S12" s="27">
        <v>785400</v>
      </c>
    </row>
    <row r="13" spans="1:19" ht="12.75">
      <c r="A13" s="27" t="s">
        <v>70</v>
      </c>
      <c r="B13" s="27">
        <v>88.3</v>
      </c>
      <c r="C13" s="27">
        <v>290</v>
      </c>
      <c r="D13" s="27">
        <v>300</v>
      </c>
      <c r="E13" s="27">
        <v>8.5</v>
      </c>
      <c r="F13" s="27">
        <v>14</v>
      </c>
      <c r="G13" s="27">
        <v>27</v>
      </c>
      <c r="H13" s="27">
        <v>0</v>
      </c>
      <c r="I13" s="27">
        <v>112.5</v>
      </c>
      <c r="J13" s="27">
        <v>18260</v>
      </c>
      <c r="K13" s="27">
        <v>1260</v>
      </c>
      <c r="L13" s="27">
        <v>1383</v>
      </c>
      <c r="M13" s="27">
        <v>12.74</v>
      </c>
      <c r="N13" s="27">
        <v>6310</v>
      </c>
      <c r="O13" s="27">
        <v>420.6</v>
      </c>
      <c r="P13" s="27">
        <v>641.2</v>
      </c>
      <c r="Q13" s="27">
        <v>7.49</v>
      </c>
      <c r="R13" s="27">
        <v>85.17</v>
      </c>
      <c r="S13" s="27">
        <v>1200000</v>
      </c>
    </row>
    <row r="14" spans="1:19" ht="12.75">
      <c r="A14" s="27" t="s">
        <v>71</v>
      </c>
      <c r="B14" s="27">
        <v>97.6</v>
      </c>
      <c r="C14" s="27">
        <v>310</v>
      </c>
      <c r="D14" s="27">
        <v>300</v>
      </c>
      <c r="E14" s="27">
        <v>9</v>
      </c>
      <c r="F14" s="27">
        <v>15.5</v>
      </c>
      <c r="G14" s="27">
        <v>27</v>
      </c>
      <c r="H14" s="27">
        <v>0</v>
      </c>
      <c r="I14" s="27">
        <v>124.4</v>
      </c>
      <c r="J14" s="27">
        <v>22930</v>
      </c>
      <c r="K14" s="27">
        <v>1479</v>
      </c>
      <c r="L14" s="27">
        <v>1628</v>
      </c>
      <c r="M14" s="27">
        <v>13.58</v>
      </c>
      <c r="N14" s="27">
        <v>6985</v>
      </c>
      <c r="O14" s="27">
        <v>465.7</v>
      </c>
      <c r="P14" s="27">
        <v>709.7</v>
      </c>
      <c r="Q14" s="27">
        <v>7.49</v>
      </c>
      <c r="R14" s="27">
        <v>108</v>
      </c>
      <c r="S14" s="27">
        <v>1512000</v>
      </c>
    </row>
    <row r="15" spans="1:19" ht="12.75">
      <c r="A15" s="27" t="s">
        <v>72</v>
      </c>
      <c r="B15" s="27">
        <v>105</v>
      </c>
      <c r="C15" s="27">
        <v>330</v>
      </c>
      <c r="D15" s="27">
        <v>300</v>
      </c>
      <c r="E15" s="27">
        <v>9.5</v>
      </c>
      <c r="F15" s="27">
        <v>16.5</v>
      </c>
      <c r="G15" s="27">
        <v>27</v>
      </c>
      <c r="H15" s="27">
        <v>0</v>
      </c>
      <c r="I15" s="27">
        <v>133.5</v>
      </c>
      <c r="J15" s="27">
        <v>27690</v>
      </c>
      <c r="K15" s="27">
        <v>1678</v>
      </c>
      <c r="L15" s="27">
        <v>1850</v>
      </c>
      <c r="M15" s="27">
        <v>14.4</v>
      </c>
      <c r="N15" s="27">
        <v>7436</v>
      </c>
      <c r="O15" s="27">
        <v>495.7</v>
      </c>
      <c r="P15" s="27">
        <v>755.9</v>
      </c>
      <c r="Q15" s="27">
        <v>7.46</v>
      </c>
      <c r="R15" s="27">
        <v>127.2</v>
      </c>
      <c r="S15" s="27">
        <v>1824000</v>
      </c>
    </row>
    <row r="16" spans="1:19" ht="12.75">
      <c r="A16" s="27" t="s">
        <v>73</v>
      </c>
      <c r="B16" s="27">
        <v>112</v>
      </c>
      <c r="C16" s="27">
        <v>350</v>
      </c>
      <c r="D16" s="27">
        <v>300</v>
      </c>
      <c r="E16" s="27">
        <v>10</v>
      </c>
      <c r="F16" s="27">
        <v>17.5</v>
      </c>
      <c r="G16" s="27">
        <v>27</v>
      </c>
      <c r="H16" s="27">
        <v>0</v>
      </c>
      <c r="I16" s="27">
        <v>142.8</v>
      </c>
      <c r="J16" s="27">
        <v>33090</v>
      </c>
      <c r="K16" s="27">
        <v>1891</v>
      </c>
      <c r="L16" s="27">
        <v>2088</v>
      </c>
      <c r="M16" s="27">
        <v>15.22</v>
      </c>
      <c r="N16" s="27">
        <v>7887</v>
      </c>
      <c r="O16" s="27">
        <v>525.8</v>
      </c>
      <c r="P16" s="27">
        <v>802.3</v>
      </c>
      <c r="Q16" s="27">
        <v>7.43</v>
      </c>
      <c r="R16" s="27">
        <v>148.8</v>
      </c>
      <c r="S16" s="27">
        <v>2177000</v>
      </c>
    </row>
    <row r="17" spans="1:19" ht="12.75">
      <c r="A17" s="27" t="s">
        <v>74</v>
      </c>
      <c r="B17" s="27">
        <v>125</v>
      </c>
      <c r="C17" s="27">
        <v>390</v>
      </c>
      <c r="D17" s="27">
        <v>300</v>
      </c>
      <c r="E17" s="27">
        <v>11</v>
      </c>
      <c r="F17" s="27">
        <v>19</v>
      </c>
      <c r="G17" s="27">
        <v>27</v>
      </c>
      <c r="H17" s="27">
        <v>0</v>
      </c>
      <c r="I17" s="27">
        <v>159</v>
      </c>
      <c r="J17" s="27">
        <v>45070</v>
      </c>
      <c r="K17" s="27">
        <v>2311</v>
      </c>
      <c r="L17" s="27">
        <v>2562</v>
      </c>
      <c r="M17" s="27">
        <v>16.84</v>
      </c>
      <c r="N17" s="27">
        <v>8564</v>
      </c>
      <c r="O17" s="27">
        <v>570.9</v>
      </c>
      <c r="P17" s="27">
        <v>872.9</v>
      </c>
      <c r="Q17" s="27">
        <v>7.34</v>
      </c>
      <c r="R17" s="27">
        <v>189</v>
      </c>
      <c r="S17" s="27">
        <v>2942000</v>
      </c>
    </row>
    <row r="18" spans="1:19" ht="12.75">
      <c r="A18" s="27" t="s">
        <v>75</v>
      </c>
      <c r="B18" s="27">
        <v>140</v>
      </c>
      <c r="C18" s="27">
        <v>440</v>
      </c>
      <c r="D18" s="27">
        <v>300</v>
      </c>
      <c r="E18" s="27">
        <v>11.5</v>
      </c>
      <c r="F18" s="27">
        <v>21</v>
      </c>
      <c r="G18" s="27">
        <v>27</v>
      </c>
      <c r="H18" s="27">
        <v>0</v>
      </c>
      <c r="I18" s="27">
        <v>178</v>
      </c>
      <c r="J18" s="27">
        <v>63720</v>
      </c>
      <c r="K18" s="27">
        <v>2896</v>
      </c>
      <c r="L18" s="27">
        <v>3216</v>
      </c>
      <c r="M18" s="27">
        <v>18.92</v>
      </c>
      <c r="N18" s="27">
        <v>9465</v>
      </c>
      <c r="O18" s="27">
        <v>631</v>
      </c>
      <c r="P18" s="27">
        <v>965.5</v>
      </c>
      <c r="Q18" s="27">
        <v>7.29</v>
      </c>
      <c r="R18" s="27">
        <v>243.8</v>
      </c>
      <c r="S18" s="27">
        <v>4148000</v>
      </c>
    </row>
    <row r="19" spans="1:19" ht="12.75">
      <c r="A19" s="27" t="s">
        <v>76</v>
      </c>
      <c r="B19" s="27">
        <v>155</v>
      </c>
      <c r="C19" s="27">
        <v>490</v>
      </c>
      <c r="D19" s="27">
        <v>300</v>
      </c>
      <c r="E19" s="27">
        <v>12</v>
      </c>
      <c r="F19" s="27">
        <v>23</v>
      </c>
      <c r="G19" s="27">
        <v>27</v>
      </c>
      <c r="H19" s="27">
        <v>0</v>
      </c>
      <c r="I19" s="27">
        <v>197.5</v>
      </c>
      <c r="J19" s="27">
        <v>86970</v>
      </c>
      <c r="K19" s="27">
        <v>3550</v>
      </c>
      <c r="L19" s="27">
        <v>3949</v>
      </c>
      <c r="M19" s="27">
        <v>20.98</v>
      </c>
      <c r="N19" s="27">
        <v>10370</v>
      </c>
      <c r="O19" s="27">
        <v>691.1</v>
      </c>
      <c r="P19" s="27">
        <v>1059</v>
      </c>
      <c r="Q19" s="27">
        <v>7.24</v>
      </c>
      <c r="R19" s="27">
        <v>309.3</v>
      </c>
      <c r="S19" s="27">
        <v>5643000</v>
      </c>
    </row>
    <row r="20" spans="1:19" ht="12.75">
      <c r="A20" s="27" t="s">
        <v>77</v>
      </c>
      <c r="B20" s="27">
        <v>166</v>
      </c>
      <c r="C20" s="27">
        <v>540</v>
      </c>
      <c r="D20" s="27">
        <v>300</v>
      </c>
      <c r="E20" s="27">
        <v>12.5</v>
      </c>
      <c r="F20" s="27">
        <v>24</v>
      </c>
      <c r="G20" s="27">
        <v>27</v>
      </c>
      <c r="H20" s="27">
        <v>0</v>
      </c>
      <c r="I20" s="27">
        <v>211.8</v>
      </c>
      <c r="J20" s="27">
        <v>111900</v>
      </c>
      <c r="K20" s="27">
        <v>4146</v>
      </c>
      <c r="L20" s="27">
        <v>4622</v>
      </c>
      <c r="M20" s="27">
        <v>22.99</v>
      </c>
      <c r="N20" s="27">
        <v>10820</v>
      </c>
      <c r="O20" s="27">
        <v>721.3</v>
      </c>
      <c r="P20" s="27">
        <v>1107</v>
      </c>
      <c r="Q20" s="27">
        <v>7.15</v>
      </c>
      <c r="R20" s="27">
        <v>351.5</v>
      </c>
      <c r="S20" s="27">
        <v>7189000</v>
      </c>
    </row>
    <row r="21" spans="1:19" ht="12.75">
      <c r="A21" s="27" t="s">
        <v>78</v>
      </c>
      <c r="B21" s="27">
        <v>178</v>
      </c>
      <c r="C21" s="27">
        <v>590</v>
      </c>
      <c r="D21" s="27">
        <v>300</v>
      </c>
      <c r="E21" s="27">
        <v>13</v>
      </c>
      <c r="F21" s="27">
        <v>25</v>
      </c>
      <c r="G21" s="27">
        <v>27</v>
      </c>
      <c r="H21" s="27">
        <v>0</v>
      </c>
      <c r="I21" s="27">
        <v>226.5</v>
      </c>
      <c r="J21" s="27">
        <v>141200</v>
      </c>
      <c r="K21" s="27">
        <v>4787</v>
      </c>
      <c r="L21" s="27">
        <v>5350</v>
      </c>
      <c r="M21" s="27">
        <v>24.97</v>
      </c>
      <c r="N21" s="27">
        <v>11270</v>
      </c>
      <c r="O21" s="27">
        <v>751.4</v>
      </c>
      <c r="P21" s="27">
        <v>1156</v>
      </c>
      <c r="Q21" s="27">
        <v>7.05</v>
      </c>
      <c r="R21" s="27">
        <v>397.8</v>
      </c>
      <c r="S21" s="27">
        <v>8978000</v>
      </c>
    </row>
    <row r="22" spans="1:19" ht="12.75">
      <c r="A22" s="27" t="s">
        <v>79</v>
      </c>
      <c r="B22" s="27">
        <v>190</v>
      </c>
      <c r="C22" s="27">
        <v>640</v>
      </c>
      <c r="D22" s="27">
        <v>300</v>
      </c>
      <c r="E22" s="27">
        <v>13.5</v>
      </c>
      <c r="F22" s="27">
        <v>26</v>
      </c>
      <c r="G22" s="27">
        <v>27</v>
      </c>
      <c r="H22" s="27">
        <v>0</v>
      </c>
      <c r="I22" s="27">
        <v>241.6</v>
      </c>
      <c r="J22" s="27">
        <v>175200</v>
      </c>
      <c r="K22" s="27">
        <v>5474</v>
      </c>
      <c r="L22" s="27">
        <v>6136</v>
      </c>
      <c r="M22" s="27">
        <v>26.93</v>
      </c>
      <c r="N22" s="27">
        <v>11720</v>
      </c>
      <c r="O22" s="27">
        <v>781.6</v>
      </c>
      <c r="P22" s="27">
        <v>1205</v>
      </c>
      <c r="Q22" s="27">
        <v>6.97</v>
      </c>
      <c r="R22" s="27">
        <v>448.3</v>
      </c>
      <c r="S22" s="27">
        <v>11030000</v>
      </c>
    </row>
    <row r="23" spans="1:19" ht="12.75">
      <c r="A23" s="27" t="s">
        <v>80</v>
      </c>
      <c r="B23" s="27">
        <v>204</v>
      </c>
      <c r="C23" s="27">
        <v>690</v>
      </c>
      <c r="D23" s="27">
        <v>300</v>
      </c>
      <c r="E23" s="27">
        <v>14.5</v>
      </c>
      <c r="F23" s="27">
        <v>27</v>
      </c>
      <c r="G23" s="27">
        <v>27</v>
      </c>
      <c r="H23" s="27">
        <v>0</v>
      </c>
      <c r="I23" s="27">
        <v>260.5</v>
      </c>
      <c r="J23" s="27">
        <v>215300</v>
      </c>
      <c r="K23" s="27">
        <v>6241</v>
      </c>
      <c r="L23" s="27">
        <v>7032</v>
      </c>
      <c r="M23" s="27">
        <v>28.75</v>
      </c>
      <c r="N23" s="27">
        <v>12180</v>
      </c>
      <c r="O23" s="27">
        <v>811.9</v>
      </c>
      <c r="P23" s="27">
        <v>1257</v>
      </c>
      <c r="Q23" s="27">
        <v>6.84</v>
      </c>
      <c r="R23" s="27">
        <v>513.9</v>
      </c>
      <c r="S23" s="27">
        <v>13350000</v>
      </c>
    </row>
    <row r="24" spans="1:19" ht="12.75">
      <c r="A24" s="27" t="s">
        <v>81</v>
      </c>
      <c r="B24" s="27">
        <v>224</v>
      </c>
      <c r="C24" s="27">
        <v>790</v>
      </c>
      <c r="D24" s="27">
        <v>300</v>
      </c>
      <c r="E24" s="27">
        <v>15</v>
      </c>
      <c r="F24" s="27">
        <v>28</v>
      </c>
      <c r="G24" s="27">
        <v>30</v>
      </c>
      <c r="H24" s="27">
        <v>0</v>
      </c>
      <c r="I24" s="27">
        <v>285.8</v>
      </c>
      <c r="J24" s="27">
        <v>303400</v>
      </c>
      <c r="K24" s="27">
        <v>7682</v>
      </c>
      <c r="L24" s="27">
        <v>8699</v>
      </c>
      <c r="M24" s="27">
        <v>32.58</v>
      </c>
      <c r="N24" s="27">
        <v>12640</v>
      </c>
      <c r="O24" s="27">
        <v>842.6</v>
      </c>
      <c r="P24" s="27">
        <v>1312</v>
      </c>
      <c r="Q24" s="27">
        <v>6.65</v>
      </c>
      <c r="R24" s="27">
        <v>596.9</v>
      </c>
      <c r="S24" s="27">
        <v>18290000</v>
      </c>
    </row>
    <row r="25" spans="1:19" ht="12.75">
      <c r="A25" s="27" t="s">
        <v>82</v>
      </c>
      <c r="B25" s="27">
        <v>252</v>
      </c>
      <c r="C25" s="27">
        <v>890</v>
      </c>
      <c r="D25" s="27">
        <v>300</v>
      </c>
      <c r="E25" s="27">
        <v>16</v>
      </c>
      <c r="F25" s="27">
        <v>30</v>
      </c>
      <c r="G25" s="27">
        <v>30</v>
      </c>
      <c r="H25" s="27">
        <v>0</v>
      </c>
      <c r="I25" s="27">
        <v>320.5</v>
      </c>
      <c r="J25" s="27">
        <v>422100</v>
      </c>
      <c r="K25" s="27">
        <v>9485</v>
      </c>
      <c r="L25" s="27">
        <v>10810</v>
      </c>
      <c r="M25" s="27">
        <v>36.29</v>
      </c>
      <c r="N25" s="27">
        <v>13550</v>
      </c>
      <c r="O25" s="27">
        <v>903.2</v>
      </c>
      <c r="P25" s="27">
        <v>1414</v>
      </c>
      <c r="Q25" s="27">
        <v>6.5</v>
      </c>
      <c r="R25" s="27">
        <v>736.8</v>
      </c>
      <c r="S25" s="27">
        <v>24960000</v>
      </c>
    </row>
  </sheetData>
  <sheetProtection/>
  <protectedRanges>
    <protectedRange sqref="B2:C3" name="Intervallo1"/>
    <protectedRange sqref="B5:C6" name="Intervallo1_1"/>
    <protectedRange sqref="B8:C9" name="Intervallo1_2"/>
    <protectedRange sqref="B11:C12" name="Intervallo1_3"/>
    <protectedRange sqref="B14:C15" name="Intervallo1_6"/>
    <protectedRange sqref="B17:C18" name="Intervallo1_7"/>
    <protectedRange sqref="B20:C21" name="Intervallo1_8"/>
    <protectedRange sqref="B23:C24" name="Intervallo1_9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S25"/>
  <sheetViews>
    <sheetView zoomScalePageLayoutView="0" workbookViewId="0" topLeftCell="A1">
      <selection activeCell="A13" sqref="A13:IV13"/>
    </sheetView>
  </sheetViews>
  <sheetFormatPr defaultColWidth="9.140625" defaultRowHeight="12.75"/>
  <sheetData>
    <row r="1" spans="1:19" ht="12.75">
      <c r="A1" s="26" t="s">
        <v>16</v>
      </c>
      <c r="B1" s="26" t="s">
        <v>17</v>
      </c>
      <c r="C1" s="26" t="s">
        <v>18</v>
      </c>
      <c r="D1" s="26" t="s">
        <v>19</v>
      </c>
      <c r="E1" s="26" t="s">
        <v>20</v>
      </c>
      <c r="F1" s="26" t="s">
        <v>21</v>
      </c>
      <c r="G1" s="26" t="s">
        <v>22</v>
      </c>
      <c r="H1" s="26" t="s">
        <v>23</v>
      </c>
      <c r="I1" s="26" t="s">
        <v>24</v>
      </c>
      <c r="J1" s="26" t="s">
        <v>25</v>
      </c>
      <c r="K1" s="26" t="s">
        <v>26</v>
      </c>
      <c r="L1" s="26" t="s">
        <v>27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6" t="s">
        <v>33</v>
      </c>
      <c r="S1" s="26" t="s">
        <v>34</v>
      </c>
    </row>
    <row r="2" spans="1:19" ht="12.75">
      <c r="A2" s="27" t="s">
        <v>35</v>
      </c>
      <c r="B2" s="27">
        <v>20.4</v>
      </c>
      <c r="C2" s="27">
        <v>100</v>
      </c>
      <c r="D2" s="27">
        <v>100</v>
      </c>
      <c r="E2" s="27">
        <v>6</v>
      </c>
      <c r="F2" s="27">
        <v>10</v>
      </c>
      <c r="G2" s="27">
        <v>12</v>
      </c>
      <c r="H2" s="27">
        <v>0</v>
      </c>
      <c r="I2" s="27">
        <v>26.04</v>
      </c>
      <c r="J2" s="27">
        <v>449.5</v>
      </c>
      <c r="K2" s="27">
        <v>89.91</v>
      </c>
      <c r="L2" s="27">
        <v>104.2</v>
      </c>
      <c r="M2" s="27">
        <v>4.16</v>
      </c>
      <c r="N2" s="27">
        <v>167.3</v>
      </c>
      <c r="O2" s="27">
        <v>33.45</v>
      </c>
      <c r="P2" s="27">
        <v>51.42</v>
      </c>
      <c r="Q2" s="27">
        <v>2.53</v>
      </c>
      <c r="R2" s="27">
        <v>9.25</v>
      </c>
      <c r="S2" s="27">
        <v>3380</v>
      </c>
    </row>
    <row r="3" spans="1:19" ht="12.75">
      <c r="A3" s="27" t="s">
        <v>36</v>
      </c>
      <c r="B3" s="27">
        <v>314</v>
      </c>
      <c r="C3" s="27">
        <v>1000</v>
      </c>
      <c r="D3" s="27">
        <v>300</v>
      </c>
      <c r="E3" s="27">
        <v>19</v>
      </c>
      <c r="F3" s="27">
        <v>36</v>
      </c>
      <c r="G3" s="27">
        <v>30</v>
      </c>
      <c r="H3" s="27">
        <v>0</v>
      </c>
      <c r="I3" s="27">
        <v>400</v>
      </c>
      <c r="J3" s="27">
        <v>644700</v>
      </c>
      <c r="K3" s="27">
        <v>12890</v>
      </c>
      <c r="L3" s="27">
        <v>14860</v>
      </c>
      <c r="M3" s="27">
        <v>40.15</v>
      </c>
      <c r="N3" s="27">
        <v>16280</v>
      </c>
      <c r="O3" s="27">
        <v>1085</v>
      </c>
      <c r="P3" s="27">
        <v>1716</v>
      </c>
      <c r="Q3" s="27">
        <v>6.38</v>
      </c>
      <c r="R3" s="27">
        <v>1254</v>
      </c>
      <c r="S3" s="27">
        <v>37640000</v>
      </c>
    </row>
    <row r="4" spans="1:19" ht="12.75">
      <c r="A4" s="27" t="s">
        <v>37</v>
      </c>
      <c r="B4" s="27">
        <v>26.7</v>
      </c>
      <c r="C4" s="27">
        <v>120</v>
      </c>
      <c r="D4" s="27">
        <v>120</v>
      </c>
      <c r="E4" s="27">
        <v>6.5</v>
      </c>
      <c r="F4" s="27">
        <v>11</v>
      </c>
      <c r="G4" s="27">
        <v>12</v>
      </c>
      <c r="H4" s="27">
        <v>0</v>
      </c>
      <c r="I4" s="27">
        <v>34.01</v>
      </c>
      <c r="J4" s="27">
        <v>864.4</v>
      </c>
      <c r="K4" s="27">
        <v>144.1</v>
      </c>
      <c r="L4" s="27">
        <v>165.2</v>
      </c>
      <c r="M4" s="27">
        <v>5.04</v>
      </c>
      <c r="N4" s="27">
        <v>317.5</v>
      </c>
      <c r="O4" s="27">
        <v>52.92</v>
      </c>
      <c r="P4" s="27">
        <v>80.97</v>
      </c>
      <c r="Q4" s="27">
        <v>3.06</v>
      </c>
      <c r="R4" s="27">
        <v>13.84</v>
      </c>
      <c r="S4" s="27">
        <v>9410</v>
      </c>
    </row>
    <row r="5" spans="1:19" ht="12.75">
      <c r="A5" s="27" t="s">
        <v>38</v>
      </c>
      <c r="B5" s="27">
        <v>33.7</v>
      </c>
      <c r="C5" s="27">
        <v>140</v>
      </c>
      <c r="D5" s="27">
        <v>140</v>
      </c>
      <c r="E5" s="27">
        <v>7</v>
      </c>
      <c r="F5" s="27">
        <v>12</v>
      </c>
      <c r="G5" s="27">
        <v>12</v>
      </c>
      <c r="H5" s="27">
        <v>0</v>
      </c>
      <c r="I5" s="27">
        <v>42.96</v>
      </c>
      <c r="J5" s="27">
        <v>1509</v>
      </c>
      <c r="K5" s="27">
        <v>215.6</v>
      </c>
      <c r="L5" s="27">
        <v>245.4</v>
      </c>
      <c r="M5" s="27">
        <v>5.93</v>
      </c>
      <c r="N5" s="27">
        <v>549.7</v>
      </c>
      <c r="O5" s="27">
        <v>78.52</v>
      </c>
      <c r="P5" s="27">
        <v>119.8</v>
      </c>
      <c r="Q5" s="27">
        <v>3.58</v>
      </c>
      <c r="R5" s="27">
        <v>20.06</v>
      </c>
      <c r="S5" s="27">
        <v>22480</v>
      </c>
    </row>
    <row r="6" spans="1:19" ht="12.75">
      <c r="A6" s="27" t="s">
        <v>39</v>
      </c>
      <c r="B6" s="27">
        <v>42.6</v>
      </c>
      <c r="C6" s="27">
        <v>160</v>
      </c>
      <c r="D6" s="27">
        <v>160</v>
      </c>
      <c r="E6" s="27">
        <v>8</v>
      </c>
      <c r="F6" s="27">
        <v>13</v>
      </c>
      <c r="G6" s="27">
        <v>15</v>
      </c>
      <c r="H6" s="27">
        <v>0</v>
      </c>
      <c r="I6" s="27">
        <v>54.25</v>
      </c>
      <c r="J6" s="27">
        <v>2492</v>
      </c>
      <c r="K6" s="27">
        <v>311.5</v>
      </c>
      <c r="L6" s="27">
        <v>354</v>
      </c>
      <c r="M6" s="27">
        <v>6.78</v>
      </c>
      <c r="N6" s="27">
        <v>889.2</v>
      </c>
      <c r="O6" s="27">
        <v>111.2</v>
      </c>
      <c r="P6" s="27">
        <v>170</v>
      </c>
      <c r="Q6" s="27">
        <v>4.05</v>
      </c>
      <c r="R6" s="27">
        <v>31.24</v>
      </c>
      <c r="S6" s="27">
        <v>47940</v>
      </c>
    </row>
    <row r="7" spans="1:19" ht="12.75">
      <c r="A7" s="27" t="s">
        <v>40</v>
      </c>
      <c r="B7" s="27">
        <v>51.2</v>
      </c>
      <c r="C7" s="27">
        <v>180</v>
      </c>
      <c r="D7" s="27">
        <v>180</v>
      </c>
      <c r="E7" s="27">
        <v>8.5</v>
      </c>
      <c r="F7" s="27">
        <v>14</v>
      </c>
      <c r="G7" s="27">
        <v>15</v>
      </c>
      <c r="H7" s="27">
        <v>0</v>
      </c>
      <c r="I7" s="27">
        <v>65.25</v>
      </c>
      <c r="J7" s="27">
        <v>3831</v>
      </c>
      <c r="K7" s="27">
        <v>425.7</v>
      </c>
      <c r="L7" s="27">
        <v>481.4</v>
      </c>
      <c r="M7" s="27">
        <v>7.66</v>
      </c>
      <c r="N7" s="27">
        <v>1363</v>
      </c>
      <c r="O7" s="27">
        <v>151.4</v>
      </c>
      <c r="P7" s="27">
        <v>231</v>
      </c>
      <c r="Q7" s="27">
        <v>4.57</v>
      </c>
      <c r="R7" s="27">
        <v>42.16</v>
      </c>
      <c r="S7" s="27">
        <v>93750</v>
      </c>
    </row>
    <row r="8" spans="1:19" ht="12.75">
      <c r="A8" s="27" t="s">
        <v>41</v>
      </c>
      <c r="B8" s="27">
        <v>61.3</v>
      </c>
      <c r="C8" s="27">
        <v>200</v>
      </c>
      <c r="D8" s="27">
        <v>200</v>
      </c>
      <c r="E8" s="27">
        <v>9</v>
      </c>
      <c r="F8" s="27">
        <v>15</v>
      </c>
      <c r="G8" s="27">
        <v>18</v>
      </c>
      <c r="H8" s="27">
        <v>0</v>
      </c>
      <c r="I8" s="27">
        <v>78.08</v>
      </c>
      <c r="J8" s="27">
        <v>5696</v>
      </c>
      <c r="K8" s="27">
        <v>569.6</v>
      </c>
      <c r="L8" s="27">
        <v>642.5</v>
      </c>
      <c r="M8" s="27">
        <v>8.54</v>
      </c>
      <c r="N8" s="27">
        <v>2003</v>
      </c>
      <c r="O8" s="27">
        <v>200.3</v>
      </c>
      <c r="P8" s="27">
        <v>305.8</v>
      </c>
      <c r="Q8" s="27">
        <v>5.07</v>
      </c>
      <c r="R8" s="27">
        <v>59.28</v>
      </c>
      <c r="S8" s="27">
        <v>171100</v>
      </c>
    </row>
    <row r="9" spans="1:19" ht="12.75">
      <c r="A9" s="27" t="s">
        <v>42</v>
      </c>
      <c r="B9" s="27">
        <v>71.5</v>
      </c>
      <c r="C9" s="27">
        <v>220</v>
      </c>
      <c r="D9" s="27">
        <v>220</v>
      </c>
      <c r="E9" s="27">
        <v>9.5</v>
      </c>
      <c r="F9" s="27">
        <v>16</v>
      </c>
      <c r="G9" s="27">
        <v>18</v>
      </c>
      <c r="H9" s="27">
        <v>0</v>
      </c>
      <c r="I9" s="27">
        <v>91.04</v>
      </c>
      <c r="J9" s="27">
        <v>8091</v>
      </c>
      <c r="K9" s="27">
        <v>735.5</v>
      </c>
      <c r="L9" s="27">
        <v>827</v>
      </c>
      <c r="M9" s="27">
        <v>9.43</v>
      </c>
      <c r="N9" s="27">
        <v>2843</v>
      </c>
      <c r="O9" s="27">
        <v>258.5</v>
      </c>
      <c r="P9" s="27">
        <v>393.9</v>
      </c>
      <c r="Q9" s="27">
        <v>5.59</v>
      </c>
      <c r="R9" s="27">
        <v>76.57</v>
      </c>
      <c r="S9" s="27">
        <v>295400</v>
      </c>
    </row>
    <row r="10" spans="1:19" ht="12.75">
      <c r="A10" s="27" t="s">
        <v>43</v>
      </c>
      <c r="B10" s="27">
        <v>83.2</v>
      </c>
      <c r="C10" s="27">
        <v>240</v>
      </c>
      <c r="D10" s="27">
        <v>240</v>
      </c>
      <c r="E10" s="27">
        <v>10</v>
      </c>
      <c r="F10" s="27">
        <v>17</v>
      </c>
      <c r="G10" s="27">
        <v>21</v>
      </c>
      <c r="H10" s="27">
        <v>0</v>
      </c>
      <c r="I10" s="27">
        <v>106</v>
      </c>
      <c r="J10" s="27">
        <v>11260</v>
      </c>
      <c r="K10" s="27">
        <v>938.3</v>
      </c>
      <c r="L10" s="27">
        <v>1053</v>
      </c>
      <c r="M10" s="27">
        <v>10.31</v>
      </c>
      <c r="N10" s="27">
        <v>3923</v>
      </c>
      <c r="O10" s="27">
        <v>326.9</v>
      </c>
      <c r="P10" s="27">
        <v>498.4</v>
      </c>
      <c r="Q10" s="27">
        <v>6.08</v>
      </c>
      <c r="R10" s="27">
        <v>102.7</v>
      </c>
      <c r="S10" s="27">
        <v>486900</v>
      </c>
    </row>
    <row r="11" spans="1:19" ht="12.75">
      <c r="A11" s="27" t="s">
        <v>44</v>
      </c>
      <c r="B11" s="27">
        <v>93</v>
      </c>
      <c r="C11" s="27">
        <v>260</v>
      </c>
      <c r="D11" s="27">
        <v>260</v>
      </c>
      <c r="E11" s="27">
        <v>10</v>
      </c>
      <c r="F11" s="27">
        <v>17.5</v>
      </c>
      <c r="G11" s="27">
        <v>24</v>
      </c>
      <c r="H11" s="27">
        <v>0</v>
      </c>
      <c r="I11" s="27">
        <v>118.4</v>
      </c>
      <c r="J11" s="27">
        <v>14920</v>
      </c>
      <c r="K11" s="27">
        <v>1148</v>
      </c>
      <c r="L11" s="27">
        <v>1283</v>
      </c>
      <c r="M11" s="27">
        <v>11.22</v>
      </c>
      <c r="N11" s="27">
        <v>5135</v>
      </c>
      <c r="O11" s="27">
        <v>395</v>
      </c>
      <c r="P11" s="27">
        <v>602.2</v>
      </c>
      <c r="Q11" s="27">
        <v>6.58</v>
      </c>
      <c r="R11" s="27">
        <v>123.8</v>
      </c>
      <c r="S11" s="27">
        <v>753700</v>
      </c>
    </row>
    <row r="12" spans="1:19" ht="12.75">
      <c r="A12" s="27" t="s">
        <v>45</v>
      </c>
      <c r="B12" s="27">
        <v>103</v>
      </c>
      <c r="C12" s="27">
        <v>280</v>
      </c>
      <c r="D12" s="27">
        <v>280</v>
      </c>
      <c r="E12" s="27">
        <v>10.5</v>
      </c>
      <c r="F12" s="27">
        <v>18</v>
      </c>
      <c r="G12" s="27">
        <v>24</v>
      </c>
      <c r="H12" s="27">
        <v>0</v>
      </c>
      <c r="I12" s="27">
        <v>131.4</v>
      </c>
      <c r="J12" s="27">
        <v>19270</v>
      </c>
      <c r="K12" s="27">
        <v>1376</v>
      </c>
      <c r="L12" s="27">
        <v>1534</v>
      </c>
      <c r="M12" s="27">
        <v>12.11</v>
      </c>
      <c r="N12" s="27">
        <v>6595</v>
      </c>
      <c r="O12" s="27">
        <v>471</v>
      </c>
      <c r="P12" s="27">
        <v>717.6</v>
      </c>
      <c r="Q12" s="27">
        <v>7.09</v>
      </c>
      <c r="R12" s="27">
        <v>143.7</v>
      </c>
      <c r="S12" s="27">
        <v>1130000</v>
      </c>
    </row>
    <row r="13" spans="1:19" ht="12.75">
      <c r="A13" s="27" t="s">
        <v>46</v>
      </c>
      <c r="B13" s="27">
        <v>117</v>
      </c>
      <c r="C13" s="27">
        <v>300</v>
      </c>
      <c r="D13" s="27">
        <v>300</v>
      </c>
      <c r="E13" s="27">
        <v>11</v>
      </c>
      <c r="F13" s="27">
        <v>19</v>
      </c>
      <c r="G13" s="27">
        <v>27</v>
      </c>
      <c r="H13" s="27">
        <v>0</v>
      </c>
      <c r="I13" s="27">
        <v>149.1</v>
      </c>
      <c r="J13" s="27">
        <v>25170</v>
      </c>
      <c r="K13" s="27">
        <v>1678</v>
      </c>
      <c r="L13" s="27">
        <v>1869</v>
      </c>
      <c r="M13" s="27">
        <v>12.99</v>
      </c>
      <c r="N13" s="27">
        <v>8563</v>
      </c>
      <c r="O13" s="27">
        <v>570.9</v>
      </c>
      <c r="P13" s="27">
        <v>870.1</v>
      </c>
      <c r="Q13" s="27">
        <v>7.58</v>
      </c>
      <c r="R13" s="27">
        <v>185</v>
      </c>
      <c r="S13" s="27">
        <v>1688000</v>
      </c>
    </row>
    <row r="14" spans="1:19" ht="12.75">
      <c r="A14" s="27" t="s">
        <v>47</v>
      </c>
      <c r="B14" s="27">
        <v>127</v>
      </c>
      <c r="C14" s="27">
        <v>320</v>
      </c>
      <c r="D14" s="27">
        <v>300</v>
      </c>
      <c r="E14" s="27">
        <v>11.5</v>
      </c>
      <c r="F14" s="27">
        <v>20.5</v>
      </c>
      <c r="G14" s="27">
        <v>27</v>
      </c>
      <c r="H14" s="27">
        <v>0</v>
      </c>
      <c r="I14" s="27">
        <v>161.3</v>
      </c>
      <c r="J14" s="27">
        <v>30820</v>
      </c>
      <c r="K14" s="27">
        <v>1926</v>
      </c>
      <c r="L14" s="27">
        <v>2149</v>
      </c>
      <c r="M14" s="27">
        <v>13.82</v>
      </c>
      <c r="N14" s="27">
        <v>9239</v>
      </c>
      <c r="O14" s="27">
        <v>615.9</v>
      </c>
      <c r="P14" s="27">
        <v>939.1</v>
      </c>
      <c r="Q14" s="27">
        <v>7.57</v>
      </c>
      <c r="R14" s="27">
        <v>225.1</v>
      </c>
      <c r="S14" s="27">
        <v>2069000</v>
      </c>
    </row>
    <row r="15" spans="1:19" ht="12.75">
      <c r="A15" s="27" t="s">
        <v>48</v>
      </c>
      <c r="B15" s="27">
        <v>134</v>
      </c>
      <c r="C15" s="27">
        <v>340</v>
      </c>
      <c r="D15" s="27">
        <v>300</v>
      </c>
      <c r="E15" s="27">
        <v>12</v>
      </c>
      <c r="F15" s="27">
        <v>21.5</v>
      </c>
      <c r="G15" s="27">
        <v>27</v>
      </c>
      <c r="H15" s="27">
        <v>0</v>
      </c>
      <c r="I15" s="27">
        <v>170.9</v>
      </c>
      <c r="J15" s="27">
        <v>36660</v>
      </c>
      <c r="K15" s="27">
        <v>2156</v>
      </c>
      <c r="L15" s="27">
        <v>2408</v>
      </c>
      <c r="M15" s="27">
        <v>14.65</v>
      </c>
      <c r="N15" s="27">
        <v>9690</v>
      </c>
      <c r="O15" s="27">
        <v>646</v>
      </c>
      <c r="P15" s="27">
        <v>985.7</v>
      </c>
      <c r="Q15" s="27">
        <v>7.53</v>
      </c>
      <c r="R15" s="27">
        <v>257.2</v>
      </c>
      <c r="S15" s="27">
        <v>2454000</v>
      </c>
    </row>
    <row r="16" spans="1:19" ht="12.75">
      <c r="A16" s="27" t="s">
        <v>49</v>
      </c>
      <c r="B16" s="27">
        <v>142</v>
      </c>
      <c r="C16" s="27">
        <v>360</v>
      </c>
      <c r="D16" s="27">
        <v>300</v>
      </c>
      <c r="E16" s="27">
        <v>12.5</v>
      </c>
      <c r="F16" s="27">
        <v>22.5</v>
      </c>
      <c r="G16" s="27">
        <v>27</v>
      </c>
      <c r="H16" s="27">
        <v>0</v>
      </c>
      <c r="I16" s="27">
        <v>180.6</v>
      </c>
      <c r="J16" s="27">
        <v>43190</v>
      </c>
      <c r="K16" s="27">
        <v>2400</v>
      </c>
      <c r="L16" s="27">
        <v>2683</v>
      </c>
      <c r="M16" s="27">
        <v>15.46</v>
      </c>
      <c r="N16" s="27">
        <v>10140</v>
      </c>
      <c r="O16" s="27">
        <v>676.1</v>
      </c>
      <c r="P16" s="27">
        <v>1032</v>
      </c>
      <c r="Q16" s="27">
        <v>7.49</v>
      </c>
      <c r="R16" s="27">
        <v>292.5</v>
      </c>
      <c r="S16" s="27">
        <v>2883000</v>
      </c>
    </row>
    <row r="17" spans="1:19" ht="12.75">
      <c r="A17" s="27" t="s">
        <v>50</v>
      </c>
      <c r="B17" s="27">
        <v>155</v>
      </c>
      <c r="C17" s="27">
        <v>400</v>
      </c>
      <c r="D17" s="27">
        <v>300</v>
      </c>
      <c r="E17" s="27">
        <v>13.5</v>
      </c>
      <c r="F17" s="27">
        <v>24</v>
      </c>
      <c r="G17" s="27">
        <v>27</v>
      </c>
      <c r="H17" s="27">
        <v>0</v>
      </c>
      <c r="I17" s="27">
        <v>197.8</v>
      </c>
      <c r="J17" s="27">
        <v>57680</v>
      </c>
      <c r="K17" s="27">
        <v>2884</v>
      </c>
      <c r="L17" s="27">
        <v>3232</v>
      </c>
      <c r="M17" s="27">
        <v>17.08</v>
      </c>
      <c r="N17" s="27">
        <v>10820</v>
      </c>
      <c r="O17" s="27">
        <v>721.3</v>
      </c>
      <c r="P17" s="27">
        <v>1104</v>
      </c>
      <c r="Q17" s="27">
        <v>7.4</v>
      </c>
      <c r="R17" s="27">
        <v>355.7</v>
      </c>
      <c r="S17" s="27">
        <v>3817000</v>
      </c>
    </row>
    <row r="18" spans="1:19" ht="12.75">
      <c r="A18" s="27" t="s">
        <v>51</v>
      </c>
      <c r="B18" s="27">
        <v>171</v>
      </c>
      <c r="C18" s="27">
        <v>450</v>
      </c>
      <c r="D18" s="27">
        <v>300</v>
      </c>
      <c r="E18" s="27">
        <v>14</v>
      </c>
      <c r="F18" s="27">
        <v>26</v>
      </c>
      <c r="G18" s="27">
        <v>27</v>
      </c>
      <c r="H18" s="27">
        <v>0</v>
      </c>
      <c r="I18" s="27">
        <v>218</v>
      </c>
      <c r="J18" s="27">
        <v>79890</v>
      </c>
      <c r="K18" s="27">
        <v>3551</v>
      </c>
      <c r="L18" s="27">
        <v>3982</v>
      </c>
      <c r="M18" s="27">
        <v>19.14</v>
      </c>
      <c r="N18" s="27">
        <v>11720</v>
      </c>
      <c r="O18" s="27">
        <v>781.4</v>
      </c>
      <c r="P18" s="27">
        <v>1198</v>
      </c>
      <c r="Q18" s="27">
        <v>7.33</v>
      </c>
      <c r="R18" s="27">
        <v>440.5</v>
      </c>
      <c r="S18" s="27">
        <v>5258000</v>
      </c>
    </row>
    <row r="19" spans="1:19" ht="12.75">
      <c r="A19" s="27" t="s">
        <v>52</v>
      </c>
      <c r="B19" s="27">
        <v>187</v>
      </c>
      <c r="C19" s="27">
        <v>500</v>
      </c>
      <c r="D19" s="27">
        <v>300</v>
      </c>
      <c r="E19" s="27">
        <v>14.5</v>
      </c>
      <c r="F19" s="27">
        <v>28</v>
      </c>
      <c r="G19" s="27">
        <v>27</v>
      </c>
      <c r="H19" s="27">
        <v>0</v>
      </c>
      <c r="I19" s="27">
        <v>238.6</v>
      </c>
      <c r="J19" s="27">
        <v>107200</v>
      </c>
      <c r="K19" s="27">
        <v>4287</v>
      </c>
      <c r="L19" s="27">
        <v>4815</v>
      </c>
      <c r="M19" s="27">
        <v>21.19</v>
      </c>
      <c r="N19" s="27">
        <v>12620</v>
      </c>
      <c r="O19" s="27">
        <v>841.6</v>
      </c>
      <c r="P19" s="27">
        <v>1292</v>
      </c>
      <c r="Q19" s="27">
        <v>7.27</v>
      </c>
      <c r="R19" s="27">
        <v>538.4</v>
      </c>
      <c r="S19" s="27">
        <v>7018000</v>
      </c>
    </row>
    <row r="20" spans="1:19" ht="12.75">
      <c r="A20" s="27" t="s">
        <v>53</v>
      </c>
      <c r="B20" s="27">
        <v>199</v>
      </c>
      <c r="C20" s="27">
        <v>550</v>
      </c>
      <c r="D20" s="27">
        <v>300</v>
      </c>
      <c r="E20" s="27">
        <v>15</v>
      </c>
      <c r="F20" s="27">
        <v>29</v>
      </c>
      <c r="G20" s="27">
        <v>27</v>
      </c>
      <c r="H20" s="27">
        <v>0</v>
      </c>
      <c r="I20" s="27">
        <v>254.1</v>
      </c>
      <c r="J20" s="27">
        <v>136700</v>
      </c>
      <c r="K20" s="27">
        <v>4971</v>
      </c>
      <c r="L20" s="27">
        <v>5591</v>
      </c>
      <c r="M20" s="27">
        <v>23.2</v>
      </c>
      <c r="N20" s="27">
        <v>13080</v>
      </c>
      <c r="O20" s="27">
        <v>871.8</v>
      </c>
      <c r="P20" s="27">
        <v>1341</v>
      </c>
      <c r="Q20" s="27">
        <v>7.17</v>
      </c>
      <c r="R20" s="27">
        <v>600.3</v>
      </c>
      <c r="S20" s="27">
        <v>8856000</v>
      </c>
    </row>
    <row r="21" spans="1:19" ht="12.75">
      <c r="A21" s="27" t="s">
        <v>54</v>
      </c>
      <c r="B21" s="27">
        <v>212</v>
      </c>
      <c r="C21" s="27">
        <v>600</v>
      </c>
      <c r="D21" s="27">
        <v>300</v>
      </c>
      <c r="E21" s="27">
        <v>15.5</v>
      </c>
      <c r="F21" s="27">
        <v>30</v>
      </c>
      <c r="G21" s="27">
        <v>27</v>
      </c>
      <c r="H21" s="27">
        <v>0</v>
      </c>
      <c r="I21" s="27">
        <v>270</v>
      </c>
      <c r="J21" s="27">
        <v>171000</v>
      </c>
      <c r="K21" s="27">
        <v>5701</v>
      </c>
      <c r="L21" s="27">
        <v>6425</v>
      </c>
      <c r="M21" s="27">
        <v>25.17</v>
      </c>
      <c r="N21" s="27">
        <v>13530</v>
      </c>
      <c r="O21" s="27">
        <v>902</v>
      </c>
      <c r="P21" s="27">
        <v>1391</v>
      </c>
      <c r="Q21" s="27">
        <v>7.08</v>
      </c>
      <c r="R21" s="27">
        <v>667.2</v>
      </c>
      <c r="S21" s="27">
        <v>10970000</v>
      </c>
    </row>
    <row r="22" spans="1:19" ht="12.75">
      <c r="A22" s="27" t="s">
        <v>55</v>
      </c>
      <c r="B22" s="27">
        <v>225</v>
      </c>
      <c r="C22" s="27">
        <v>650</v>
      </c>
      <c r="D22" s="27">
        <v>300</v>
      </c>
      <c r="E22" s="27">
        <v>16</v>
      </c>
      <c r="F22" s="27">
        <v>31</v>
      </c>
      <c r="G22" s="27">
        <v>27</v>
      </c>
      <c r="H22" s="27">
        <v>0</v>
      </c>
      <c r="I22" s="27">
        <v>286.3</v>
      </c>
      <c r="J22" s="27">
        <v>210600</v>
      </c>
      <c r="K22" s="27">
        <v>6480</v>
      </c>
      <c r="L22" s="27">
        <v>7320</v>
      </c>
      <c r="M22" s="27">
        <v>27.12</v>
      </c>
      <c r="N22" s="27">
        <v>13980</v>
      </c>
      <c r="O22" s="27">
        <v>932.3</v>
      </c>
      <c r="P22" s="27">
        <v>1441</v>
      </c>
      <c r="Q22" s="27">
        <v>6.99</v>
      </c>
      <c r="R22" s="27">
        <v>739.2</v>
      </c>
      <c r="S22" s="27">
        <v>13360000</v>
      </c>
    </row>
    <row r="23" spans="1:19" ht="12.75">
      <c r="A23" s="27" t="s">
        <v>56</v>
      </c>
      <c r="B23" s="27">
        <v>241</v>
      </c>
      <c r="C23" s="27">
        <v>700</v>
      </c>
      <c r="D23" s="27">
        <v>300</v>
      </c>
      <c r="E23" s="27">
        <v>17</v>
      </c>
      <c r="F23" s="27">
        <v>32</v>
      </c>
      <c r="G23" s="27">
        <v>27</v>
      </c>
      <c r="H23" s="27">
        <v>0</v>
      </c>
      <c r="I23" s="27">
        <v>306.4</v>
      </c>
      <c r="J23" s="27">
        <v>256900</v>
      </c>
      <c r="K23" s="27">
        <v>7340</v>
      </c>
      <c r="L23" s="27">
        <v>8327</v>
      </c>
      <c r="M23" s="27">
        <v>28.96</v>
      </c>
      <c r="N23" s="27">
        <v>14440</v>
      </c>
      <c r="O23" s="27">
        <v>962.7</v>
      </c>
      <c r="P23" s="27">
        <v>1495</v>
      </c>
      <c r="Q23" s="27">
        <v>6.87</v>
      </c>
      <c r="R23" s="27">
        <v>830.9</v>
      </c>
      <c r="S23" s="27">
        <v>16060000</v>
      </c>
    </row>
    <row r="24" spans="1:19" ht="12.75">
      <c r="A24" s="27" t="s">
        <v>57</v>
      </c>
      <c r="B24" s="27">
        <v>262</v>
      </c>
      <c r="C24" s="27">
        <v>800</v>
      </c>
      <c r="D24" s="27">
        <v>300</v>
      </c>
      <c r="E24" s="27">
        <v>17.5</v>
      </c>
      <c r="F24" s="27">
        <v>33</v>
      </c>
      <c r="G24" s="27">
        <v>30</v>
      </c>
      <c r="H24" s="27">
        <v>0</v>
      </c>
      <c r="I24" s="27">
        <v>334.2</v>
      </c>
      <c r="J24" s="27">
        <v>359100</v>
      </c>
      <c r="K24" s="27">
        <v>8977</v>
      </c>
      <c r="L24" s="27">
        <v>10230</v>
      </c>
      <c r="M24" s="27">
        <v>32.78</v>
      </c>
      <c r="N24" s="27">
        <v>14900</v>
      </c>
      <c r="O24" s="27">
        <v>993.6</v>
      </c>
      <c r="P24" s="27">
        <v>1553</v>
      </c>
      <c r="Q24" s="27">
        <v>6.68</v>
      </c>
      <c r="R24" s="27">
        <v>946</v>
      </c>
      <c r="S24" s="27">
        <v>21840000</v>
      </c>
    </row>
    <row r="25" spans="1:19" ht="12.75">
      <c r="A25" s="27" t="s">
        <v>58</v>
      </c>
      <c r="B25" s="27">
        <v>291</v>
      </c>
      <c r="C25" s="27">
        <v>900</v>
      </c>
      <c r="D25" s="27">
        <v>300</v>
      </c>
      <c r="E25" s="27">
        <v>18.5</v>
      </c>
      <c r="F25" s="27">
        <v>35</v>
      </c>
      <c r="G25" s="27">
        <v>30</v>
      </c>
      <c r="H25" s="27">
        <v>0</v>
      </c>
      <c r="I25" s="27">
        <v>371.3</v>
      </c>
      <c r="J25" s="27">
        <v>494100</v>
      </c>
      <c r="K25" s="27">
        <v>10980</v>
      </c>
      <c r="L25" s="27">
        <v>12580</v>
      </c>
      <c r="M25" s="27">
        <v>36.48</v>
      </c>
      <c r="N25" s="27">
        <v>15820</v>
      </c>
      <c r="O25" s="27">
        <v>1054</v>
      </c>
      <c r="P25" s="27">
        <v>1658</v>
      </c>
      <c r="Q25" s="27">
        <v>6.53</v>
      </c>
      <c r="R25" s="27">
        <v>1137</v>
      </c>
      <c r="S25" s="27">
        <v>29460000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S25"/>
  <sheetViews>
    <sheetView zoomScalePageLayoutView="0" workbookViewId="0" topLeftCell="A1">
      <selection activeCell="E35" sqref="E35"/>
    </sheetView>
  </sheetViews>
  <sheetFormatPr defaultColWidth="9.140625" defaultRowHeight="12.75"/>
  <sheetData>
    <row r="1" spans="1:19" ht="12.75">
      <c r="A1" s="26" t="s">
        <v>16</v>
      </c>
      <c r="B1" s="26" t="s">
        <v>17</v>
      </c>
      <c r="C1" s="26" t="s">
        <v>18</v>
      </c>
      <c r="D1" s="26" t="s">
        <v>19</v>
      </c>
      <c r="E1" s="26" t="s">
        <v>20</v>
      </c>
      <c r="F1" s="26" t="s">
        <v>21</v>
      </c>
      <c r="G1" s="26" t="s">
        <v>22</v>
      </c>
      <c r="H1" s="26" t="s">
        <v>23</v>
      </c>
      <c r="I1" s="26" t="s">
        <v>24</v>
      </c>
      <c r="J1" s="26" t="s">
        <v>25</v>
      </c>
      <c r="K1" s="26" t="s">
        <v>26</v>
      </c>
      <c r="L1" s="26" t="s">
        <v>27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6" t="s">
        <v>33</v>
      </c>
      <c r="S1" s="26" t="s">
        <v>34</v>
      </c>
    </row>
    <row r="2" spans="1:19" ht="12.75">
      <c r="A2" s="27" t="s">
        <v>83</v>
      </c>
      <c r="B2" s="27">
        <v>41.8</v>
      </c>
      <c r="C2" s="27">
        <v>120</v>
      </c>
      <c r="D2" s="27">
        <v>106</v>
      </c>
      <c r="E2" s="27">
        <v>12</v>
      </c>
      <c r="F2" s="27">
        <v>20</v>
      </c>
      <c r="G2" s="27">
        <v>12</v>
      </c>
      <c r="H2" s="27">
        <v>0</v>
      </c>
      <c r="I2" s="27">
        <v>53.24</v>
      </c>
      <c r="J2" s="27">
        <v>1143</v>
      </c>
      <c r="K2" s="27">
        <v>190.4</v>
      </c>
      <c r="L2" s="27">
        <v>235.8</v>
      </c>
      <c r="M2" s="27">
        <v>4.63</v>
      </c>
      <c r="N2" s="27">
        <v>399.2</v>
      </c>
      <c r="O2" s="27">
        <v>75.31</v>
      </c>
      <c r="P2" s="27">
        <v>116.3</v>
      </c>
      <c r="Q2" s="27">
        <v>2.74</v>
      </c>
      <c r="R2" s="27">
        <v>68.21</v>
      </c>
      <c r="S2" s="27">
        <v>9930</v>
      </c>
    </row>
    <row r="3" spans="1:19" ht="12.75">
      <c r="A3" s="27" t="s">
        <v>84</v>
      </c>
      <c r="B3" s="27">
        <v>349</v>
      </c>
      <c r="C3" s="27">
        <v>1008</v>
      </c>
      <c r="D3" s="27">
        <v>302</v>
      </c>
      <c r="E3" s="27">
        <v>21</v>
      </c>
      <c r="F3" s="27">
        <v>40</v>
      </c>
      <c r="G3" s="27">
        <v>30</v>
      </c>
      <c r="H3" s="27">
        <v>0</v>
      </c>
      <c r="I3" s="27">
        <v>444.2</v>
      </c>
      <c r="J3" s="27">
        <v>722300</v>
      </c>
      <c r="K3" s="27">
        <v>14330</v>
      </c>
      <c r="L3" s="27">
        <v>16570</v>
      </c>
      <c r="M3" s="27">
        <v>40.32</v>
      </c>
      <c r="N3" s="27">
        <v>18460</v>
      </c>
      <c r="O3" s="27">
        <v>1222</v>
      </c>
      <c r="P3" s="27">
        <v>1940</v>
      </c>
      <c r="Q3" s="27">
        <v>6.45</v>
      </c>
      <c r="R3" s="27">
        <v>1701</v>
      </c>
      <c r="S3" s="27">
        <v>43020000</v>
      </c>
    </row>
    <row r="4" spans="1:19" ht="12.75">
      <c r="A4" s="27" t="s">
        <v>85</v>
      </c>
      <c r="B4" s="27">
        <v>52.1</v>
      </c>
      <c r="C4" s="27">
        <v>140</v>
      </c>
      <c r="D4" s="27">
        <v>126</v>
      </c>
      <c r="E4" s="27">
        <v>12.5</v>
      </c>
      <c r="F4" s="27">
        <v>21</v>
      </c>
      <c r="G4" s="27">
        <v>12</v>
      </c>
      <c r="H4" s="27">
        <v>0</v>
      </c>
      <c r="I4" s="27">
        <v>66.41</v>
      </c>
      <c r="J4" s="27">
        <v>2018</v>
      </c>
      <c r="K4" s="27">
        <v>288.2</v>
      </c>
      <c r="L4" s="27">
        <v>350.6</v>
      </c>
      <c r="M4" s="27">
        <v>5.51</v>
      </c>
      <c r="N4" s="27">
        <v>702.8</v>
      </c>
      <c r="O4" s="27">
        <v>111.6</v>
      </c>
      <c r="P4" s="27">
        <v>171.6</v>
      </c>
      <c r="Q4" s="27">
        <v>3.25</v>
      </c>
      <c r="R4" s="27">
        <v>91.66</v>
      </c>
      <c r="S4" s="27">
        <v>24790</v>
      </c>
    </row>
    <row r="5" spans="1:19" ht="12.75">
      <c r="A5" s="27" t="s">
        <v>86</v>
      </c>
      <c r="B5" s="27">
        <v>63.2</v>
      </c>
      <c r="C5" s="27">
        <v>160</v>
      </c>
      <c r="D5" s="27">
        <v>146</v>
      </c>
      <c r="E5" s="27">
        <v>13</v>
      </c>
      <c r="F5" s="27">
        <v>22</v>
      </c>
      <c r="G5" s="27">
        <v>12</v>
      </c>
      <c r="H5" s="27">
        <v>0</v>
      </c>
      <c r="I5" s="27">
        <v>80.56</v>
      </c>
      <c r="J5" s="27">
        <v>3291</v>
      </c>
      <c r="K5" s="27">
        <v>411.4</v>
      </c>
      <c r="L5" s="27">
        <v>493.8</v>
      </c>
      <c r="M5" s="27">
        <v>6.39</v>
      </c>
      <c r="N5" s="27">
        <v>1144</v>
      </c>
      <c r="O5" s="27">
        <v>156.8</v>
      </c>
      <c r="P5" s="27">
        <v>240.5</v>
      </c>
      <c r="Q5" s="27">
        <v>3.77</v>
      </c>
      <c r="R5" s="27">
        <v>120</v>
      </c>
      <c r="S5" s="27">
        <v>54330</v>
      </c>
    </row>
    <row r="6" spans="1:19" ht="12.75">
      <c r="A6" s="27" t="s">
        <v>87</v>
      </c>
      <c r="B6" s="27">
        <v>76.2</v>
      </c>
      <c r="C6" s="27">
        <v>180</v>
      </c>
      <c r="D6" s="27">
        <v>166</v>
      </c>
      <c r="E6" s="27">
        <v>14</v>
      </c>
      <c r="F6" s="27">
        <v>23</v>
      </c>
      <c r="G6" s="27">
        <v>15</v>
      </c>
      <c r="H6" s="27">
        <v>0</v>
      </c>
      <c r="I6" s="27">
        <v>97.05</v>
      </c>
      <c r="J6" s="27">
        <v>5098</v>
      </c>
      <c r="K6" s="27">
        <v>566.5</v>
      </c>
      <c r="L6" s="27">
        <v>674.6</v>
      </c>
      <c r="M6" s="27">
        <v>7.25</v>
      </c>
      <c r="N6" s="27">
        <v>1759</v>
      </c>
      <c r="O6" s="27">
        <v>211.9</v>
      </c>
      <c r="P6" s="27">
        <v>325.5</v>
      </c>
      <c r="Q6" s="27">
        <v>4.26</v>
      </c>
      <c r="R6" s="27">
        <v>162.4</v>
      </c>
      <c r="S6" s="27">
        <v>108100</v>
      </c>
    </row>
    <row r="7" spans="1:19" ht="12.75">
      <c r="A7" s="27" t="s">
        <v>88</v>
      </c>
      <c r="B7" s="27">
        <v>88.9</v>
      </c>
      <c r="C7" s="27">
        <v>200</v>
      </c>
      <c r="D7" s="27">
        <v>186</v>
      </c>
      <c r="E7" s="27">
        <v>14.5</v>
      </c>
      <c r="F7" s="27">
        <v>24</v>
      </c>
      <c r="G7" s="27">
        <v>15</v>
      </c>
      <c r="H7" s="27">
        <v>0</v>
      </c>
      <c r="I7" s="27">
        <v>113.3</v>
      </c>
      <c r="J7" s="27">
        <v>7483</v>
      </c>
      <c r="K7" s="27">
        <v>748.3</v>
      </c>
      <c r="L7" s="27">
        <v>883.4</v>
      </c>
      <c r="M7" s="27">
        <v>8.13</v>
      </c>
      <c r="N7" s="27">
        <v>2580</v>
      </c>
      <c r="O7" s="27">
        <v>277.4</v>
      </c>
      <c r="P7" s="27">
        <v>425.2</v>
      </c>
      <c r="Q7" s="27">
        <v>4.77</v>
      </c>
      <c r="R7" s="27">
        <v>203.3</v>
      </c>
      <c r="S7" s="27">
        <v>199300</v>
      </c>
    </row>
    <row r="8" spans="1:19" ht="12.75">
      <c r="A8" s="27" t="s">
        <v>89</v>
      </c>
      <c r="B8" s="27">
        <v>103</v>
      </c>
      <c r="C8" s="27">
        <v>220</v>
      </c>
      <c r="D8" s="27">
        <v>206</v>
      </c>
      <c r="E8" s="27">
        <v>15</v>
      </c>
      <c r="F8" s="27">
        <v>25</v>
      </c>
      <c r="G8" s="27">
        <v>18</v>
      </c>
      <c r="H8" s="27">
        <v>0</v>
      </c>
      <c r="I8" s="27">
        <v>131.3</v>
      </c>
      <c r="J8" s="27">
        <v>10640</v>
      </c>
      <c r="K8" s="27">
        <v>967.4</v>
      </c>
      <c r="L8" s="27">
        <v>1135</v>
      </c>
      <c r="M8" s="27">
        <v>9</v>
      </c>
      <c r="N8" s="27">
        <v>3651</v>
      </c>
      <c r="O8" s="27">
        <v>354.5</v>
      </c>
      <c r="P8" s="27">
        <v>543.2</v>
      </c>
      <c r="Q8" s="27">
        <v>5.27</v>
      </c>
      <c r="R8" s="27">
        <v>259.4</v>
      </c>
      <c r="S8" s="27">
        <v>346300</v>
      </c>
    </row>
    <row r="9" spans="1:19" ht="12.75">
      <c r="A9" s="27" t="s">
        <v>90</v>
      </c>
      <c r="B9" s="27">
        <v>117</v>
      </c>
      <c r="C9" s="27">
        <v>240</v>
      </c>
      <c r="D9" s="27">
        <v>226</v>
      </c>
      <c r="E9" s="27">
        <v>15.5</v>
      </c>
      <c r="F9" s="27">
        <v>26</v>
      </c>
      <c r="G9" s="27">
        <v>18</v>
      </c>
      <c r="H9" s="27">
        <v>0</v>
      </c>
      <c r="I9" s="27">
        <v>149.4</v>
      </c>
      <c r="J9" s="27">
        <v>14600</v>
      </c>
      <c r="K9" s="27">
        <v>1217</v>
      </c>
      <c r="L9" s="27">
        <v>1419</v>
      </c>
      <c r="M9" s="27">
        <v>9.89</v>
      </c>
      <c r="N9" s="27">
        <v>5012</v>
      </c>
      <c r="O9" s="27">
        <v>443.5</v>
      </c>
      <c r="P9" s="27">
        <v>678.6</v>
      </c>
      <c r="Q9" s="27">
        <v>5.79</v>
      </c>
      <c r="R9" s="27">
        <v>315.3</v>
      </c>
      <c r="S9" s="27">
        <v>572700</v>
      </c>
    </row>
    <row r="10" spans="1:19" ht="12.75">
      <c r="A10" s="27" t="s">
        <v>91</v>
      </c>
      <c r="B10" s="27">
        <v>157</v>
      </c>
      <c r="C10" s="27">
        <v>270</v>
      </c>
      <c r="D10" s="27">
        <v>248</v>
      </c>
      <c r="E10" s="27">
        <v>18</v>
      </c>
      <c r="F10" s="27">
        <v>32</v>
      </c>
      <c r="G10" s="27">
        <v>21</v>
      </c>
      <c r="H10" s="27">
        <v>0</v>
      </c>
      <c r="I10" s="27">
        <v>199.6</v>
      </c>
      <c r="J10" s="27">
        <v>24290</v>
      </c>
      <c r="K10" s="27">
        <v>1799</v>
      </c>
      <c r="L10" s="27">
        <v>2117</v>
      </c>
      <c r="M10" s="27">
        <v>11.03</v>
      </c>
      <c r="N10" s="27">
        <v>8153</v>
      </c>
      <c r="O10" s="27">
        <v>657.5</v>
      </c>
      <c r="P10" s="27">
        <v>1006</v>
      </c>
      <c r="Q10" s="27">
        <v>6.39</v>
      </c>
      <c r="R10" s="27">
        <v>627.9</v>
      </c>
      <c r="S10" s="27">
        <v>1152000</v>
      </c>
    </row>
    <row r="11" spans="1:19" ht="12.75">
      <c r="A11" s="27" t="s">
        <v>92</v>
      </c>
      <c r="B11" s="27">
        <v>172</v>
      </c>
      <c r="C11" s="27">
        <v>290</v>
      </c>
      <c r="D11" s="27">
        <v>268</v>
      </c>
      <c r="E11" s="27">
        <v>18</v>
      </c>
      <c r="F11" s="27">
        <v>32.5</v>
      </c>
      <c r="G11" s="27">
        <v>24</v>
      </c>
      <c r="H11" s="27">
        <v>0</v>
      </c>
      <c r="I11" s="27">
        <v>219.6</v>
      </c>
      <c r="J11" s="27">
        <v>31310</v>
      </c>
      <c r="K11" s="27">
        <v>2159</v>
      </c>
      <c r="L11" s="27">
        <v>2524</v>
      </c>
      <c r="M11" s="27">
        <v>11.94</v>
      </c>
      <c r="N11" s="27">
        <v>10450</v>
      </c>
      <c r="O11" s="27">
        <v>779.7</v>
      </c>
      <c r="P11" s="27">
        <v>1192</v>
      </c>
      <c r="Q11" s="27">
        <v>6.9</v>
      </c>
      <c r="R11" s="27">
        <v>719</v>
      </c>
      <c r="S11" s="27">
        <v>1728000</v>
      </c>
    </row>
    <row r="12" spans="1:19" ht="12.75">
      <c r="A12" s="27" t="s">
        <v>93</v>
      </c>
      <c r="B12" s="27">
        <v>189</v>
      </c>
      <c r="C12" s="27">
        <v>310</v>
      </c>
      <c r="D12" s="27">
        <v>288</v>
      </c>
      <c r="E12" s="27">
        <v>18.5</v>
      </c>
      <c r="F12" s="27">
        <v>33</v>
      </c>
      <c r="G12" s="27">
        <v>24</v>
      </c>
      <c r="H12" s="27">
        <v>0</v>
      </c>
      <c r="I12" s="27">
        <v>240.2</v>
      </c>
      <c r="J12" s="27">
        <v>39550</v>
      </c>
      <c r="K12" s="27">
        <v>2551</v>
      </c>
      <c r="L12" s="27">
        <v>2966</v>
      </c>
      <c r="M12" s="27">
        <v>12.83</v>
      </c>
      <c r="N12" s="27">
        <v>13160</v>
      </c>
      <c r="O12" s="27">
        <v>914.1</v>
      </c>
      <c r="P12" s="27">
        <v>1397</v>
      </c>
      <c r="Q12" s="27">
        <v>7.4</v>
      </c>
      <c r="R12" s="27">
        <v>807.3</v>
      </c>
      <c r="S12" s="27">
        <v>2520000</v>
      </c>
    </row>
    <row r="13" spans="1:19" ht="12.75">
      <c r="A13" s="27" t="s">
        <v>94</v>
      </c>
      <c r="B13" s="27">
        <v>238</v>
      </c>
      <c r="C13" s="27">
        <v>340</v>
      </c>
      <c r="D13" s="27">
        <v>310</v>
      </c>
      <c r="E13" s="27">
        <v>21</v>
      </c>
      <c r="F13" s="27">
        <v>39</v>
      </c>
      <c r="G13" s="27">
        <v>27</v>
      </c>
      <c r="H13" s="27">
        <v>0</v>
      </c>
      <c r="I13" s="27">
        <v>303.1</v>
      </c>
      <c r="J13" s="27">
        <v>59200</v>
      </c>
      <c r="K13" s="27">
        <v>3482</v>
      </c>
      <c r="L13" s="27">
        <v>4078</v>
      </c>
      <c r="M13" s="27">
        <v>13.98</v>
      </c>
      <c r="N13" s="27">
        <v>19400</v>
      </c>
      <c r="O13" s="27">
        <v>1252</v>
      </c>
      <c r="P13" s="27">
        <v>1913</v>
      </c>
      <c r="Q13" s="27">
        <v>8</v>
      </c>
      <c r="R13" s="27">
        <v>1408</v>
      </c>
      <c r="S13" s="27">
        <v>4386000</v>
      </c>
    </row>
    <row r="14" spans="1:19" ht="12.75">
      <c r="A14" s="27" t="s">
        <v>95</v>
      </c>
      <c r="B14" s="27">
        <v>245</v>
      </c>
      <c r="C14" s="27">
        <v>359</v>
      </c>
      <c r="D14" s="27">
        <v>309</v>
      </c>
      <c r="E14" s="27">
        <v>21</v>
      </c>
      <c r="F14" s="27">
        <v>40</v>
      </c>
      <c r="G14" s="27">
        <v>27</v>
      </c>
      <c r="H14" s="27">
        <v>0</v>
      </c>
      <c r="I14" s="27">
        <v>312</v>
      </c>
      <c r="J14" s="27">
        <v>68130</v>
      </c>
      <c r="K14" s="27">
        <v>3796</v>
      </c>
      <c r="L14" s="27">
        <v>4435</v>
      </c>
      <c r="M14" s="27">
        <v>14.78</v>
      </c>
      <c r="N14" s="27">
        <v>19710</v>
      </c>
      <c r="O14" s="27">
        <v>1276</v>
      </c>
      <c r="P14" s="27">
        <v>1951</v>
      </c>
      <c r="Q14" s="27">
        <v>7.95</v>
      </c>
      <c r="R14" s="27">
        <v>1501</v>
      </c>
      <c r="S14" s="27">
        <v>5004000</v>
      </c>
    </row>
    <row r="15" spans="1:19" ht="12.75">
      <c r="A15" s="27" t="s">
        <v>96</v>
      </c>
      <c r="B15" s="27">
        <v>248</v>
      </c>
      <c r="C15" s="27">
        <v>377</v>
      </c>
      <c r="D15" s="27">
        <v>309</v>
      </c>
      <c r="E15" s="27">
        <v>21</v>
      </c>
      <c r="F15" s="27">
        <v>40</v>
      </c>
      <c r="G15" s="27">
        <v>27</v>
      </c>
      <c r="H15" s="27">
        <v>0</v>
      </c>
      <c r="I15" s="27">
        <v>315.8</v>
      </c>
      <c r="J15" s="27">
        <v>76370</v>
      </c>
      <c r="K15" s="27">
        <v>4052</v>
      </c>
      <c r="L15" s="27">
        <v>4718</v>
      </c>
      <c r="M15" s="27">
        <v>15.55</v>
      </c>
      <c r="N15" s="27">
        <v>19710</v>
      </c>
      <c r="O15" s="27">
        <v>1276</v>
      </c>
      <c r="P15" s="27">
        <v>1953</v>
      </c>
      <c r="Q15" s="27">
        <v>7.9</v>
      </c>
      <c r="R15" s="27">
        <v>1506</v>
      </c>
      <c r="S15" s="27">
        <v>5584000</v>
      </c>
    </row>
    <row r="16" spans="1:19" ht="12.75">
      <c r="A16" s="27" t="s">
        <v>97</v>
      </c>
      <c r="B16" s="27">
        <v>250</v>
      </c>
      <c r="C16" s="27">
        <v>395</v>
      </c>
      <c r="D16" s="27">
        <v>308</v>
      </c>
      <c r="E16" s="27">
        <v>21</v>
      </c>
      <c r="F16" s="27">
        <v>40</v>
      </c>
      <c r="G16" s="27">
        <v>27</v>
      </c>
      <c r="H16" s="27">
        <v>0</v>
      </c>
      <c r="I16" s="27">
        <v>318.8</v>
      </c>
      <c r="J16" s="27">
        <v>84870</v>
      </c>
      <c r="K16" s="27">
        <v>4297</v>
      </c>
      <c r="L16" s="27">
        <v>4989</v>
      </c>
      <c r="M16" s="27">
        <v>16.32</v>
      </c>
      <c r="N16" s="27">
        <v>19520</v>
      </c>
      <c r="O16" s="27">
        <v>1268</v>
      </c>
      <c r="P16" s="27">
        <v>1942</v>
      </c>
      <c r="Q16" s="27">
        <v>7.83</v>
      </c>
      <c r="R16" s="27">
        <v>1507</v>
      </c>
      <c r="S16" s="27">
        <v>6137000</v>
      </c>
    </row>
    <row r="17" spans="1:19" ht="12.75">
      <c r="A17" s="27" t="s">
        <v>98</v>
      </c>
      <c r="B17" s="27">
        <v>256</v>
      </c>
      <c r="C17" s="27">
        <v>432</v>
      </c>
      <c r="D17" s="27">
        <v>307</v>
      </c>
      <c r="E17" s="27">
        <v>21</v>
      </c>
      <c r="F17" s="27">
        <v>40</v>
      </c>
      <c r="G17" s="27">
        <v>27</v>
      </c>
      <c r="H17" s="27">
        <v>0</v>
      </c>
      <c r="I17" s="27">
        <v>325.8</v>
      </c>
      <c r="J17" s="27">
        <v>104100</v>
      </c>
      <c r="K17" s="27">
        <v>4820</v>
      </c>
      <c r="L17" s="27">
        <v>5571</v>
      </c>
      <c r="M17" s="27">
        <v>17.88</v>
      </c>
      <c r="N17" s="27">
        <v>19340</v>
      </c>
      <c r="O17" s="27">
        <v>1260</v>
      </c>
      <c r="P17" s="27">
        <v>1934</v>
      </c>
      <c r="Q17" s="27">
        <v>7.7</v>
      </c>
      <c r="R17" s="27">
        <v>1515</v>
      </c>
      <c r="S17" s="27">
        <v>7410000</v>
      </c>
    </row>
    <row r="18" spans="1:19" ht="12.75">
      <c r="A18" s="27" t="s">
        <v>99</v>
      </c>
      <c r="B18" s="27">
        <v>263</v>
      </c>
      <c r="C18" s="27">
        <v>478</v>
      </c>
      <c r="D18" s="27">
        <v>307</v>
      </c>
      <c r="E18" s="27">
        <v>21</v>
      </c>
      <c r="F18" s="27">
        <v>40</v>
      </c>
      <c r="G18" s="27">
        <v>27</v>
      </c>
      <c r="H18" s="27">
        <v>0</v>
      </c>
      <c r="I18" s="27">
        <v>335.4</v>
      </c>
      <c r="J18" s="27">
        <v>131500</v>
      </c>
      <c r="K18" s="27">
        <v>5501</v>
      </c>
      <c r="L18" s="27">
        <v>6331</v>
      </c>
      <c r="M18" s="27">
        <v>19.8</v>
      </c>
      <c r="N18" s="27">
        <v>19340</v>
      </c>
      <c r="O18" s="27">
        <v>1260</v>
      </c>
      <c r="P18" s="27">
        <v>1939</v>
      </c>
      <c r="Q18" s="27">
        <v>7.59</v>
      </c>
      <c r="R18" s="27">
        <v>1529</v>
      </c>
      <c r="S18" s="27">
        <v>9251000</v>
      </c>
    </row>
    <row r="19" spans="1:19" ht="12.75">
      <c r="A19" s="27" t="s">
        <v>100</v>
      </c>
      <c r="B19" s="27">
        <v>270</v>
      </c>
      <c r="C19" s="27">
        <v>524</v>
      </c>
      <c r="D19" s="27">
        <v>306</v>
      </c>
      <c r="E19" s="27">
        <v>21</v>
      </c>
      <c r="F19" s="27">
        <v>40</v>
      </c>
      <c r="G19" s="27">
        <v>27</v>
      </c>
      <c r="H19" s="27">
        <v>0</v>
      </c>
      <c r="I19" s="27">
        <v>344.3</v>
      </c>
      <c r="J19" s="27">
        <v>161900</v>
      </c>
      <c r="K19" s="27">
        <v>6180</v>
      </c>
      <c r="L19" s="27">
        <v>7094</v>
      </c>
      <c r="M19" s="27">
        <v>21.69</v>
      </c>
      <c r="N19" s="27">
        <v>19150</v>
      </c>
      <c r="O19" s="27">
        <v>1252</v>
      </c>
      <c r="P19" s="27">
        <v>1932</v>
      </c>
      <c r="Q19" s="27">
        <v>7.46</v>
      </c>
      <c r="R19" s="27">
        <v>1539</v>
      </c>
      <c r="S19" s="27">
        <v>11190000</v>
      </c>
    </row>
    <row r="20" spans="1:19" ht="12.75">
      <c r="A20" s="27" t="s">
        <v>101</v>
      </c>
      <c r="B20" s="27">
        <v>278</v>
      </c>
      <c r="C20" s="27">
        <v>572</v>
      </c>
      <c r="D20" s="27">
        <v>306</v>
      </c>
      <c r="E20" s="27">
        <v>21</v>
      </c>
      <c r="F20" s="27">
        <v>40</v>
      </c>
      <c r="G20" s="27">
        <v>27</v>
      </c>
      <c r="H20" s="27">
        <v>0</v>
      </c>
      <c r="I20" s="27">
        <v>354.4</v>
      </c>
      <c r="J20" s="27">
        <v>198000</v>
      </c>
      <c r="K20" s="27">
        <v>6923</v>
      </c>
      <c r="L20" s="27">
        <v>7933</v>
      </c>
      <c r="M20" s="27">
        <v>23.64</v>
      </c>
      <c r="N20" s="27">
        <v>19160</v>
      </c>
      <c r="O20" s="27">
        <v>1252</v>
      </c>
      <c r="P20" s="27">
        <v>1937</v>
      </c>
      <c r="Q20" s="27">
        <v>7.35</v>
      </c>
      <c r="R20" s="27">
        <v>1554</v>
      </c>
      <c r="S20" s="27">
        <v>13520000</v>
      </c>
    </row>
    <row r="21" spans="1:19" ht="12.75">
      <c r="A21" s="27" t="s">
        <v>102</v>
      </c>
      <c r="B21" s="27">
        <v>285</v>
      </c>
      <c r="C21" s="27">
        <v>620</v>
      </c>
      <c r="D21" s="27">
        <v>305</v>
      </c>
      <c r="E21" s="27">
        <v>21</v>
      </c>
      <c r="F21" s="27">
        <v>40</v>
      </c>
      <c r="G21" s="27">
        <v>27</v>
      </c>
      <c r="H21" s="27">
        <v>0</v>
      </c>
      <c r="I21" s="27">
        <v>363.7</v>
      </c>
      <c r="J21" s="27">
        <v>237400</v>
      </c>
      <c r="K21" s="27">
        <v>7660</v>
      </c>
      <c r="L21" s="27">
        <v>8772</v>
      </c>
      <c r="M21" s="27">
        <v>25.55</v>
      </c>
      <c r="N21" s="27">
        <v>18980</v>
      </c>
      <c r="O21" s="27">
        <v>1244</v>
      </c>
      <c r="P21" s="27">
        <v>1930</v>
      </c>
      <c r="Q21" s="27">
        <v>7.22</v>
      </c>
      <c r="R21" s="27">
        <v>1564</v>
      </c>
      <c r="S21" s="27">
        <v>15910000</v>
      </c>
    </row>
    <row r="22" spans="1:19" ht="12.75">
      <c r="A22" s="27" t="s">
        <v>103</v>
      </c>
      <c r="B22" s="27">
        <v>293</v>
      </c>
      <c r="C22" s="27">
        <v>668</v>
      </c>
      <c r="D22" s="27">
        <v>305</v>
      </c>
      <c r="E22" s="27">
        <v>21</v>
      </c>
      <c r="F22" s="27">
        <v>40</v>
      </c>
      <c r="G22" s="27">
        <v>27</v>
      </c>
      <c r="H22" s="27">
        <v>0</v>
      </c>
      <c r="I22" s="27">
        <v>373.7</v>
      </c>
      <c r="J22" s="27">
        <v>281700</v>
      </c>
      <c r="K22" s="27">
        <v>8433</v>
      </c>
      <c r="L22" s="27">
        <v>9657</v>
      </c>
      <c r="M22" s="27">
        <v>27.45</v>
      </c>
      <c r="N22" s="27">
        <v>18980</v>
      </c>
      <c r="O22" s="27">
        <v>1245</v>
      </c>
      <c r="P22" s="27">
        <v>1936</v>
      </c>
      <c r="Q22" s="27">
        <v>7.13</v>
      </c>
      <c r="R22" s="27">
        <v>1579</v>
      </c>
      <c r="S22" s="27">
        <v>18650000</v>
      </c>
    </row>
    <row r="23" spans="1:19" ht="12.75">
      <c r="A23" s="27" t="s">
        <v>104</v>
      </c>
      <c r="B23" s="27">
        <v>301</v>
      </c>
      <c r="C23" s="27">
        <v>716</v>
      </c>
      <c r="D23" s="27">
        <v>304</v>
      </c>
      <c r="E23" s="27">
        <v>21</v>
      </c>
      <c r="F23" s="27">
        <v>40</v>
      </c>
      <c r="G23" s="27">
        <v>27</v>
      </c>
      <c r="H23" s="27">
        <v>0</v>
      </c>
      <c r="I23" s="27">
        <v>383</v>
      </c>
      <c r="J23" s="27">
        <v>329300</v>
      </c>
      <c r="K23" s="27">
        <v>9198</v>
      </c>
      <c r="L23" s="27">
        <v>10540</v>
      </c>
      <c r="M23" s="27">
        <v>29.32</v>
      </c>
      <c r="N23" s="27">
        <v>18800</v>
      </c>
      <c r="O23" s="27">
        <v>1237</v>
      </c>
      <c r="P23" s="27">
        <v>1929</v>
      </c>
      <c r="Q23" s="27">
        <v>7.01</v>
      </c>
      <c r="R23" s="27">
        <v>1589</v>
      </c>
      <c r="S23" s="27">
        <v>21400000</v>
      </c>
    </row>
    <row r="24" spans="1:19" ht="12.75">
      <c r="A24" s="27" t="s">
        <v>105</v>
      </c>
      <c r="B24" s="27">
        <v>317</v>
      </c>
      <c r="C24" s="27">
        <v>814</v>
      </c>
      <c r="D24" s="27">
        <v>303</v>
      </c>
      <c r="E24" s="27">
        <v>21</v>
      </c>
      <c r="F24" s="27">
        <v>40</v>
      </c>
      <c r="G24" s="27">
        <v>30</v>
      </c>
      <c r="H24" s="27">
        <v>0</v>
      </c>
      <c r="I24" s="27">
        <v>404.3</v>
      </c>
      <c r="J24" s="27">
        <v>442600</v>
      </c>
      <c r="K24" s="27">
        <v>10870</v>
      </c>
      <c r="L24" s="27">
        <v>12490</v>
      </c>
      <c r="M24" s="27">
        <v>33.09</v>
      </c>
      <c r="N24" s="27">
        <v>18630</v>
      </c>
      <c r="O24" s="27">
        <v>1230</v>
      </c>
      <c r="P24" s="27">
        <v>1930</v>
      </c>
      <c r="Q24" s="27">
        <v>6.79</v>
      </c>
      <c r="R24" s="27">
        <v>1646</v>
      </c>
      <c r="S24" s="27">
        <v>27780000</v>
      </c>
    </row>
    <row r="25" spans="1:19" ht="12.75">
      <c r="A25" s="27" t="s">
        <v>106</v>
      </c>
      <c r="B25" s="27">
        <v>333</v>
      </c>
      <c r="C25" s="27">
        <v>910</v>
      </c>
      <c r="D25" s="27">
        <v>302</v>
      </c>
      <c r="E25" s="27">
        <v>21</v>
      </c>
      <c r="F25" s="27">
        <v>40</v>
      </c>
      <c r="G25" s="27">
        <v>30</v>
      </c>
      <c r="H25" s="27">
        <v>0</v>
      </c>
      <c r="I25" s="27">
        <v>423.6</v>
      </c>
      <c r="J25" s="27">
        <v>570400</v>
      </c>
      <c r="K25" s="27">
        <v>12540</v>
      </c>
      <c r="L25" s="27">
        <v>14440</v>
      </c>
      <c r="M25" s="27">
        <v>36.7</v>
      </c>
      <c r="N25" s="27">
        <v>18450</v>
      </c>
      <c r="O25" s="27">
        <v>1222</v>
      </c>
      <c r="P25" s="27">
        <v>1929</v>
      </c>
      <c r="Q25" s="27">
        <v>6.6</v>
      </c>
      <c r="R25" s="27">
        <v>1671</v>
      </c>
      <c r="S25" s="27">
        <v>34750000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S19"/>
  <sheetViews>
    <sheetView zoomScalePageLayoutView="0" workbookViewId="0" topLeftCell="A1">
      <selection activeCell="A5" sqref="A5:IV5"/>
    </sheetView>
  </sheetViews>
  <sheetFormatPr defaultColWidth="9.140625" defaultRowHeight="12.75"/>
  <sheetData>
    <row r="1" spans="1:19" ht="12.75">
      <c r="A1" s="26" t="s">
        <v>16</v>
      </c>
      <c r="B1" s="26" t="s">
        <v>17</v>
      </c>
      <c r="C1" s="26" t="s">
        <v>18</v>
      </c>
      <c r="D1" s="26" t="s">
        <v>19</v>
      </c>
      <c r="E1" s="26" t="s">
        <v>20</v>
      </c>
      <c r="F1" s="26" t="s">
        <v>21</v>
      </c>
      <c r="G1" s="26" t="s">
        <v>22</v>
      </c>
      <c r="H1" s="26" t="s">
        <v>23</v>
      </c>
      <c r="I1" s="26" t="s">
        <v>24</v>
      </c>
      <c r="J1" s="26" t="s">
        <v>25</v>
      </c>
      <c r="K1" s="26" t="s">
        <v>26</v>
      </c>
      <c r="L1" s="26" t="s">
        <v>27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6" t="s">
        <v>33</v>
      </c>
      <c r="S1" s="26" t="s">
        <v>34</v>
      </c>
    </row>
    <row r="2" spans="1:19" ht="12.75">
      <c r="A2" s="27" t="s">
        <v>107</v>
      </c>
      <c r="B2" s="27">
        <v>8.1</v>
      </c>
      <c r="C2" s="27">
        <v>100</v>
      </c>
      <c r="D2" s="27">
        <v>55</v>
      </c>
      <c r="E2" s="27">
        <v>4.1</v>
      </c>
      <c r="F2" s="27">
        <v>5.7</v>
      </c>
      <c r="G2" s="27">
        <v>7</v>
      </c>
      <c r="H2" s="27">
        <v>0</v>
      </c>
      <c r="I2" s="27">
        <v>10.32</v>
      </c>
      <c r="J2" s="27">
        <v>171</v>
      </c>
      <c r="K2" s="27">
        <v>34.2</v>
      </c>
      <c r="L2" s="27">
        <v>39.41</v>
      </c>
      <c r="M2" s="27">
        <v>4.07</v>
      </c>
      <c r="N2" s="27">
        <v>15.92</v>
      </c>
      <c r="O2" s="27">
        <v>5.79</v>
      </c>
      <c r="P2" s="27">
        <v>9.15</v>
      </c>
      <c r="Q2" s="27">
        <v>1.24</v>
      </c>
      <c r="R2" s="27">
        <v>1.2</v>
      </c>
      <c r="S2" s="27">
        <v>350</v>
      </c>
    </row>
    <row r="3" spans="1:19" ht="12.75">
      <c r="A3" s="27" t="s">
        <v>108</v>
      </c>
      <c r="B3" s="27">
        <v>10.4</v>
      </c>
      <c r="C3" s="27">
        <v>120</v>
      </c>
      <c r="D3" s="27">
        <v>64</v>
      </c>
      <c r="E3" s="27">
        <v>4.4</v>
      </c>
      <c r="F3" s="27">
        <v>6.3</v>
      </c>
      <c r="G3" s="27">
        <v>7</v>
      </c>
      <c r="H3" s="27">
        <v>0</v>
      </c>
      <c r="I3" s="27">
        <v>13.21</v>
      </c>
      <c r="J3" s="27">
        <v>317.8</v>
      </c>
      <c r="K3" s="27">
        <v>52.96</v>
      </c>
      <c r="L3" s="27">
        <v>60.73</v>
      </c>
      <c r="M3" s="27">
        <v>4.9</v>
      </c>
      <c r="N3" s="27">
        <v>27.67</v>
      </c>
      <c r="O3" s="27">
        <v>8.65</v>
      </c>
      <c r="P3" s="27">
        <v>13.58</v>
      </c>
      <c r="Q3" s="27">
        <v>1.45</v>
      </c>
      <c r="R3" s="27">
        <v>1.74</v>
      </c>
      <c r="S3" s="27">
        <v>890</v>
      </c>
    </row>
    <row r="4" spans="1:19" ht="12.75">
      <c r="A4" s="27" t="s">
        <v>109</v>
      </c>
      <c r="B4" s="27">
        <v>12.9</v>
      </c>
      <c r="C4" s="27">
        <v>140</v>
      </c>
      <c r="D4" s="27">
        <v>73</v>
      </c>
      <c r="E4" s="27">
        <v>4.7</v>
      </c>
      <c r="F4" s="27">
        <v>6.9</v>
      </c>
      <c r="G4" s="27">
        <v>7</v>
      </c>
      <c r="H4" s="27">
        <v>0</v>
      </c>
      <c r="I4" s="27">
        <v>16.43</v>
      </c>
      <c r="J4" s="27">
        <v>541.2</v>
      </c>
      <c r="K4" s="27">
        <v>77.32</v>
      </c>
      <c r="L4" s="27">
        <v>88.34</v>
      </c>
      <c r="M4" s="27">
        <v>5.74</v>
      </c>
      <c r="N4" s="27">
        <v>44.92</v>
      </c>
      <c r="O4" s="27">
        <v>12.31</v>
      </c>
      <c r="P4" s="27">
        <v>19.25</v>
      </c>
      <c r="Q4" s="27">
        <v>1.65</v>
      </c>
      <c r="R4" s="27">
        <v>2.45</v>
      </c>
      <c r="S4" s="27">
        <v>1980</v>
      </c>
    </row>
    <row r="5" spans="1:19" ht="12.75">
      <c r="A5" s="27" t="s">
        <v>110</v>
      </c>
      <c r="B5" s="27">
        <v>15.8</v>
      </c>
      <c r="C5" s="27">
        <v>160</v>
      </c>
      <c r="D5" s="27">
        <v>82</v>
      </c>
      <c r="E5" s="27">
        <v>5</v>
      </c>
      <c r="F5" s="27">
        <v>7.4</v>
      </c>
      <c r="G5" s="27">
        <v>9</v>
      </c>
      <c r="H5" s="27">
        <v>0</v>
      </c>
      <c r="I5" s="27">
        <v>20.09</v>
      </c>
      <c r="J5" s="27">
        <v>869.3</v>
      </c>
      <c r="K5" s="27">
        <v>108.7</v>
      </c>
      <c r="L5" s="27">
        <v>123.9</v>
      </c>
      <c r="M5" s="27">
        <v>6.58</v>
      </c>
      <c r="N5" s="27">
        <v>68.31</v>
      </c>
      <c r="O5" s="27">
        <v>16.66</v>
      </c>
      <c r="P5" s="27">
        <v>26.1</v>
      </c>
      <c r="Q5" s="27">
        <v>1.84</v>
      </c>
      <c r="R5" s="27">
        <v>3.6</v>
      </c>
      <c r="S5" s="27">
        <v>3960</v>
      </c>
    </row>
    <row r="6" spans="1:19" ht="12.75">
      <c r="A6" s="27" t="s">
        <v>111</v>
      </c>
      <c r="B6" s="27">
        <v>18.8</v>
      </c>
      <c r="C6" s="27">
        <v>180</v>
      </c>
      <c r="D6" s="27">
        <v>91</v>
      </c>
      <c r="E6" s="27">
        <v>5.3</v>
      </c>
      <c r="F6" s="27">
        <v>8</v>
      </c>
      <c r="G6" s="27">
        <v>9</v>
      </c>
      <c r="H6" s="27">
        <v>0</v>
      </c>
      <c r="I6" s="27">
        <v>23.95</v>
      </c>
      <c r="J6" s="27">
        <v>1317</v>
      </c>
      <c r="K6" s="27">
        <v>146.3</v>
      </c>
      <c r="L6" s="27">
        <v>166.4</v>
      </c>
      <c r="M6" s="27">
        <v>7.42</v>
      </c>
      <c r="N6" s="27">
        <v>100.9</v>
      </c>
      <c r="O6" s="27">
        <v>22.16</v>
      </c>
      <c r="P6" s="27">
        <v>34.6</v>
      </c>
      <c r="Q6" s="27">
        <v>2.05</v>
      </c>
      <c r="R6" s="27">
        <v>4.79</v>
      </c>
      <c r="S6" s="27">
        <v>7430</v>
      </c>
    </row>
    <row r="7" spans="1:19" ht="12.75">
      <c r="A7" s="27" t="s">
        <v>112</v>
      </c>
      <c r="B7" s="27">
        <v>22.4</v>
      </c>
      <c r="C7" s="27">
        <v>200</v>
      </c>
      <c r="D7" s="27">
        <v>100</v>
      </c>
      <c r="E7" s="27">
        <v>5.6</v>
      </c>
      <c r="F7" s="27">
        <v>8.5</v>
      </c>
      <c r="G7" s="27">
        <v>12</v>
      </c>
      <c r="H7" s="27">
        <v>0</v>
      </c>
      <c r="I7" s="27">
        <v>28.48</v>
      </c>
      <c r="J7" s="27">
        <v>1943</v>
      </c>
      <c r="K7" s="27">
        <v>194.3</v>
      </c>
      <c r="L7" s="27">
        <v>220.6</v>
      </c>
      <c r="M7" s="27">
        <v>8.26</v>
      </c>
      <c r="N7" s="27">
        <v>142.4</v>
      </c>
      <c r="O7" s="27">
        <v>28.47</v>
      </c>
      <c r="P7" s="27">
        <v>44.61</v>
      </c>
      <c r="Q7" s="27">
        <v>2.24</v>
      </c>
      <c r="R7" s="27">
        <v>6.98</v>
      </c>
      <c r="S7" s="27">
        <v>12990</v>
      </c>
    </row>
    <row r="8" spans="1:19" ht="12.75">
      <c r="A8" s="27" t="s">
        <v>113</v>
      </c>
      <c r="B8" s="27">
        <v>26.2</v>
      </c>
      <c r="C8" s="27">
        <v>220</v>
      </c>
      <c r="D8" s="27">
        <v>110</v>
      </c>
      <c r="E8" s="27">
        <v>5.9</v>
      </c>
      <c r="F8" s="27">
        <v>9.2</v>
      </c>
      <c r="G8" s="27">
        <v>12</v>
      </c>
      <c r="H8" s="27">
        <v>0</v>
      </c>
      <c r="I8" s="27">
        <v>33.37</v>
      </c>
      <c r="J8" s="27">
        <v>2772</v>
      </c>
      <c r="K8" s="27">
        <v>252</v>
      </c>
      <c r="L8" s="27">
        <v>285.4</v>
      </c>
      <c r="M8" s="27">
        <v>9.11</v>
      </c>
      <c r="N8" s="27">
        <v>204.9</v>
      </c>
      <c r="O8" s="27">
        <v>37.25</v>
      </c>
      <c r="P8" s="27">
        <v>58.11</v>
      </c>
      <c r="Q8" s="27">
        <v>2.48</v>
      </c>
      <c r="R8" s="27">
        <v>9.07</v>
      </c>
      <c r="S8" s="27">
        <v>22670</v>
      </c>
    </row>
    <row r="9" spans="1:19" ht="12.75">
      <c r="A9" s="27" t="s">
        <v>114</v>
      </c>
      <c r="B9" s="27">
        <v>30.7</v>
      </c>
      <c r="C9" s="27">
        <v>240</v>
      </c>
      <c r="D9" s="27">
        <v>120</v>
      </c>
      <c r="E9" s="27">
        <v>6.2</v>
      </c>
      <c r="F9" s="27">
        <v>9.8</v>
      </c>
      <c r="G9" s="27">
        <v>15</v>
      </c>
      <c r="H9" s="27">
        <v>0</v>
      </c>
      <c r="I9" s="27">
        <v>39.12</v>
      </c>
      <c r="J9" s="27">
        <v>3892</v>
      </c>
      <c r="K9" s="27">
        <v>324.3</v>
      </c>
      <c r="L9" s="27">
        <v>366.6</v>
      </c>
      <c r="M9" s="27">
        <v>9.97</v>
      </c>
      <c r="N9" s="27">
        <v>283.6</v>
      </c>
      <c r="O9" s="27">
        <v>47.27</v>
      </c>
      <c r="P9" s="27">
        <v>73.92</v>
      </c>
      <c r="Q9" s="27">
        <v>2.69</v>
      </c>
      <c r="R9" s="27">
        <v>12.88</v>
      </c>
      <c r="S9" s="27">
        <v>37390</v>
      </c>
    </row>
    <row r="10" spans="1:19" ht="12.75">
      <c r="A10" s="27" t="s">
        <v>115</v>
      </c>
      <c r="B10" s="27">
        <v>36.1</v>
      </c>
      <c r="C10" s="27">
        <v>270</v>
      </c>
      <c r="D10" s="27">
        <v>135</v>
      </c>
      <c r="E10" s="27">
        <v>6.6</v>
      </c>
      <c r="F10" s="27">
        <v>10.2</v>
      </c>
      <c r="G10" s="27">
        <v>15</v>
      </c>
      <c r="H10" s="27">
        <v>0</v>
      </c>
      <c r="I10" s="27">
        <v>45.94</v>
      </c>
      <c r="J10" s="27">
        <v>5790</v>
      </c>
      <c r="K10" s="27">
        <v>428.9</v>
      </c>
      <c r="L10" s="27">
        <v>484</v>
      </c>
      <c r="M10" s="27">
        <v>11.23</v>
      </c>
      <c r="N10" s="27">
        <v>419.9</v>
      </c>
      <c r="O10" s="27">
        <v>62.2</v>
      </c>
      <c r="P10" s="27">
        <v>96.95</v>
      </c>
      <c r="Q10" s="27">
        <v>3.02</v>
      </c>
      <c r="R10" s="27">
        <v>15.94</v>
      </c>
      <c r="S10" s="27">
        <v>70580</v>
      </c>
    </row>
    <row r="11" spans="1:19" ht="12.75">
      <c r="A11" s="27" t="s">
        <v>116</v>
      </c>
      <c r="B11" s="27">
        <v>42.2</v>
      </c>
      <c r="C11" s="27">
        <v>300</v>
      </c>
      <c r="D11" s="27">
        <v>150</v>
      </c>
      <c r="E11" s="27">
        <v>7.1</v>
      </c>
      <c r="F11" s="27">
        <v>10.7</v>
      </c>
      <c r="G11" s="27">
        <v>15</v>
      </c>
      <c r="H11" s="27">
        <v>0</v>
      </c>
      <c r="I11" s="27">
        <v>53.81</v>
      </c>
      <c r="J11" s="27">
        <v>8356</v>
      </c>
      <c r="K11" s="27">
        <v>557.1</v>
      </c>
      <c r="L11" s="27">
        <v>628.4</v>
      </c>
      <c r="M11" s="27">
        <v>12.46</v>
      </c>
      <c r="N11" s="27">
        <v>603.8</v>
      </c>
      <c r="O11" s="27">
        <v>80.5</v>
      </c>
      <c r="P11" s="27">
        <v>125.2</v>
      </c>
      <c r="Q11" s="27">
        <v>3.35</v>
      </c>
      <c r="R11" s="27">
        <v>20.12</v>
      </c>
      <c r="S11" s="27">
        <v>125900</v>
      </c>
    </row>
    <row r="12" spans="1:19" ht="12.75">
      <c r="A12" s="27" t="s">
        <v>117</v>
      </c>
      <c r="B12" s="27">
        <v>49.1</v>
      </c>
      <c r="C12" s="27">
        <v>330</v>
      </c>
      <c r="D12" s="27">
        <v>160</v>
      </c>
      <c r="E12" s="27">
        <v>7.5</v>
      </c>
      <c r="F12" s="27">
        <v>11.5</v>
      </c>
      <c r="G12" s="27">
        <v>18</v>
      </c>
      <c r="H12" s="27">
        <v>0</v>
      </c>
      <c r="I12" s="27">
        <v>62.61</v>
      </c>
      <c r="J12" s="27">
        <v>11770</v>
      </c>
      <c r="K12" s="27">
        <v>713.1</v>
      </c>
      <c r="L12" s="27">
        <v>804.3</v>
      </c>
      <c r="M12" s="27">
        <v>13.71</v>
      </c>
      <c r="N12" s="27">
        <v>788.1</v>
      </c>
      <c r="O12" s="27">
        <v>98.52</v>
      </c>
      <c r="P12" s="27">
        <v>153.7</v>
      </c>
      <c r="Q12" s="27">
        <v>3.55</v>
      </c>
      <c r="R12" s="27">
        <v>28.15</v>
      </c>
      <c r="S12" s="27">
        <v>199100</v>
      </c>
    </row>
    <row r="13" spans="1:19" ht="12.75">
      <c r="A13" s="27" t="s">
        <v>118</v>
      </c>
      <c r="B13" s="27">
        <v>57.1</v>
      </c>
      <c r="C13" s="27">
        <v>360</v>
      </c>
      <c r="D13" s="27">
        <v>170</v>
      </c>
      <c r="E13" s="27">
        <v>8</v>
      </c>
      <c r="F13" s="27">
        <v>12.7</v>
      </c>
      <c r="G13" s="27">
        <v>18</v>
      </c>
      <c r="H13" s="27">
        <v>0</v>
      </c>
      <c r="I13" s="27">
        <v>72.73</v>
      </c>
      <c r="J13" s="27">
        <v>16270</v>
      </c>
      <c r="K13" s="27">
        <v>903.6</v>
      </c>
      <c r="L13" s="27">
        <v>1019</v>
      </c>
      <c r="M13" s="27">
        <v>14.95</v>
      </c>
      <c r="N13" s="27">
        <v>1043</v>
      </c>
      <c r="O13" s="27">
        <v>122.8</v>
      </c>
      <c r="P13" s="27">
        <v>191.1</v>
      </c>
      <c r="Q13" s="27">
        <v>3.79</v>
      </c>
      <c r="R13" s="27">
        <v>37.32</v>
      </c>
      <c r="S13" s="27">
        <v>313600</v>
      </c>
    </row>
    <row r="14" spans="1:19" ht="12.75">
      <c r="A14" s="27" t="s">
        <v>119</v>
      </c>
      <c r="B14" s="27">
        <v>66.3</v>
      </c>
      <c r="C14" s="27">
        <v>400</v>
      </c>
      <c r="D14" s="27">
        <v>180</v>
      </c>
      <c r="E14" s="27">
        <v>8.6</v>
      </c>
      <c r="F14" s="27">
        <v>13.5</v>
      </c>
      <c r="G14" s="27">
        <v>21</v>
      </c>
      <c r="H14" s="27">
        <v>0</v>
      </c>
      <c r="I14" s="27">
        <v>84.46</v>
      </c>
      <c r="J14" s="27">
        <v>23130</v>
      </c>
      <c r="K14" s="27">
        <v>1156</v>
      </c>
      <c r="L14" s="27">
        <v>1307</v>
      </c>
      <c r="M14" s="27">
        <v>16.55</v>
      </c>
      <c r="N14" s="27">
        <v>1318</v>
      </c>
      <c r="O14" s="27">
        <v>146.4</v>
      </c>
      <c r="P14" s="27">
        <v>229</v>
      </c>
      <c r="Q14" s="27">
        <v>3.95</v>
      </c>
      <c r="R14" s="27">
        <v>51.08</v>
      </c>
      <c r="S14" s="27">
        <v>490000</v>
      </c>
    </row>
    <row r="15" spans="1:19" ht="12.75">
      <c r="A15" s="27" t="s">
        <v>120</v>
      </c>
      <c r="B15" s="27">
        <v>77.6</v>
      </c>
      <c r="C15" s="27">
        <v>450</v>
      </c>
      <c r="D15" s="27">
        <v>190</v>
      </c>
      <c r="E15" s="27">
        <v>9.4</v>
      </c>
      <c r="F15" s="27">
        <v>14.6</v>
      </c>
      <c r="G15" s="27">
        <v>21</v>
      </c>
      <c r="H15" s="27">
        <v>0</v>
      </c>
      <c r="I15" s="27">
        <v>98.82</v>
      </c>
      <c r="J15" s="27">
        <v>33740</v>
      </c>
      <c r="K15" s="27">
        <v>1500</v>
      </c>
      <c r="L15" s="27">
        <v>1702</v>
      </c>
      <c r="M15" s="27">
        <v>18.48</v>
      </c>
      <c r="N15" s="27">
        <v>1676</v>
      </c>
      <c r="O15" s="27">
        <v>176.4</v>
      </c>
      <c r="P15" s="27">
        <v>276.4</v>
      </c>
      <c r="Q15" s="27">
        <v>4.12</v>
      </c>
      <c r="R15" s="27">
        <v>66.87</v>
      </c>
      <c r="S15" s="27">
        <v>791000</v>
      </c>
    </row>
    <row r="16" spans="1:19" ht="12.75">
      <c r="A16" s="27" t="s">
        <v>121</v>
      </c>
      <c r="B16" s="27">
        <v>90.7</v>
      </c>
      <c r="C16" s="27">
        <v>500</v>
      </c>
      <c r="D16" s="27">
        <v>200</v>
      </c>
      <c r="E16" s="27">
        <v>10.2</v>
      </c>
      <c r="F16" s="27">
        <v>16</v>
      </c>
      <c r="G16" s="27">
        <v>21</v>
      </c>
      <c r="H16" s="27">
        <v>0</v>
      </c>
      <c r="I16" s="27">
        <v>115.5</v>
      </c>
      <c r="J16" s="27">
        <v>48200</v>
      </c>
      <c r="K16" s="27">
        <v>1928</v>
      </c>
      <c r="L16" s="27">
        <v>2194</v>
      </c>
      <c r="M16" s="27">
        <v>20.43</v>
      </c>
      <c r="N16" s="27">
        <v>2142</v>
      </c>
      <c r="O16" s="27">
        <v>214.2</v>
      </c>
      <c r="P16" s="27">
        <v>335.9</v>
      </c>
      <c r="Q16" s="27">
        <v>4.31</v>
      </c>
      <c r="R16" s="27">
        <v>89.29</v>
      </c>
      <c r="S16" s="27">
        <v>1249000</v>
      </c>
    </row>
    <row r="17" spans="1:19" ht="12.75">
      <c r="A17" s="27" t="s">
        <v>122</v>
      </c>
      <c r="B17" s="27">
        <v>106</v>
      </c>
      <c r="C17" s="27">
        <v>550</v>
      </c>
      <c r="D17" s="27">
        <v>210</v>
      </c>
      <c r="E17" s="27">
        <v>11.1</v>
      </c>
      <c r="F17" s="27">
        <v>17.2</v>
      </c>
      <c r="G17" s="27">
        <v>24</v>
      </c>
      <c r="H17" s="27">
        <v>0</v>
      </c>
      <c r="I17" s="27">
        <v>134.4</v>
      </c>
      <c r="J17" s="27">
        <v>67120</v>
      </c>
      <c r="K17" s="27">
        <v>2441</v>
      </c>
      <c r="L17" s="27">
        <v>2787</v>
      </c>
      <c r="M17" s="27">
        <v>22.35</v>
      </c>
      <c r="N17" s="27">
        <v>2668</v>
      </c>
      <c r="O17" s="27">
        <v>254.1</v>
      </c>
      <c r="P17" s="27">
        <v>400.5</v>
      </c>
      <c r="Q17" s="27">
        <v>4.45</v>
      </c>
      <c r="R17" s="27">
        <v>123.2</v>
      </c>
      <c r="S17" s="27">
        <v>1884000</v>
      </c>
    </row>
    <row r="18" spans="1:19" ht="12.75">
      <c r="A18" s="27" t="s">
        <v>123</v>
      </c>
      <c r="B18" s="27">
        <v>122</v>
      </c>
      <c r="C18" s="27">
        <v>600</v>
      </c>
      <c r="D18" s="27">
        <v>220</v>
      </c>
      <c r="E18" s="27">
        <v>12</v>
      </c>
      <c r="F18" s="27">
        <v>19</v>
      </c>
      <c r="G18" s="27">
        <v>24</v>
      </c>
      <c r="H18" s="27">
        <v>0</v>
      </c>
      <c r="I18" s="27">
        <v>156</v>
      </c>
      <c r="J18" s="27">
        <v>92080</v>
      </c>
      <c r="K18" s="27">
        <v>3069</v>
      </c>
      <c r="L18" s="27">
        <v>3512</v>
      </c>
      <c r="M18" s="27">
        <v>24.3</v>
      </c>
      <c r="N18" s="27">
        <v>3387</v>
      </c>
      <c r="O18" s="27">
        <v>307.9</v>
      </c>
      <c r="P18" s="27">
        <v>485.6</v>
      </c>
      <c r="Q18" s="27">
        <v>4.66</v>
      </c>
      <c r="R18" s="27">
        <v>165.4</v>
      </c>
      <c r="S18" s="27">
        <v>2846000</v>
      </c>
    </row>
    <row r="19" spans="1:19" ht="12.75">
      <c r="A19" s="27" t="s">
        <v>124</v>
      </c>
      <c r="B19" s="27">
        <v>6</v>
      </c>
      <c r="C19" s="27">
        <v>80</v>
      </c>
      <c r="D19" s="27">
        <v>46</v>
      </c>
      <c r="E19" s="27">
        <v>3.8</v>
      </c>
      <c r="F19" s="27">
        <v>5.2</v>
      </c>
      <c r="G19" s="27">
        <v>5</v>
      </c>
      <c r="H19" s="27">
        <v>0</v>
      </c>
      <c r="I19" s="27">
        <v>7.64</v>
      </c>
      <c r="J19" s="27">
        <v>80.14</v>
      </c>
      <c r="K19" s="27">
        <v>20.03</v>
      </c>
      <c r="L19" s="27">
        <v>23.22</v>
      </c>
      <c r="M19" s="27">
        <v>3.24</v>
      </c>
      <c r="N19" s="27">
        <v>8.49</v>
      </c>
      <c r="O19" s="27">
        <v>3.69</v>
      </c>
      <c r="P19" s="27">
        <v>5.82</v>
      </c>
      <c r="Q19" s="27">
        <v>1.05</v>
      </c>
      <c r="R19" s="27">
        <v>0.7</v>
      </c>
      <c r="S19" s="27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S21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spans="1:19" ht="12.75">
      <c r="A1" s="26" t="s">
        <v>16</v>
      </c>
      <c r="B1" s="26" t="s">
        <v>17</v>
      </c>
      <c r="C1" s="26" t="s">
        <v>18</v>
      </c>
      <c r="D1" s="26" t="s">
        <v>19</v>
      </c>
      <c r="E1" s="26" t="s">
        <v>20</v>
      </c>
      <c r="F1" s="26" t="s">
        <v>21</v>
      </c>
      <c r="G1" s="26" t="s">
        <v>22</v>
      </c>
      <c r="H1" s="26" t="s">
        <v>23</v>
      </c>
      <c r="I1" s="26" t="s">
        <v>24</v>
      </c>
      <c r="J1" s="26" t="s">
        <v>25</v>
      </c>
      <c r="K1" s="26" t="s">
        <v>26</v>
      </c>
      <c r="L1" s="26" t="s">
        <v>27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6" t="s">
        <v>33</v>
      </c>
      <c r="S1" s="26" t="s">
        <v>34</v>
      </c>
    </row>
    <row r="2" spans="1:19" ht="12.75">
      <c r="A2" s="27" t="s">
        <v>125</v>
      </c>
      <c r="B2" s="27">
        <v>5.94</v>
      </c>
      <c r="C2" s="27">
        <v>80</v>
      </c>
      <c r="D2" s="27">
        <v>42</v>
      </c>
      <c r="E2" s="27">
        <v>3.9</v>
      </c>
      <c r="F2" s="27">
        <v>5.9</v>
      </c>
      <c r="G2" s="27">
        <v>3.9</v>
      </c>
      <c r="H2" s="27">
        <v>2.3</v>
      </c>
      <c r="I2" s="27">
        <v>7.58</v>
      </c>
      <c r="J2" s="27">
        <v>77.8</v>
      </c>
      <c r="K2" s="27">
        <v>19.5</v>
      </c>
      <c r="L2" s="27">
        <v>22.8</v>
      </c>
      <c r="M2" s="27">
        <v>3.2</v>
      </c>
      <c r="N2" s="27">
        <v>6.29</v>
      </c>
      <c r="O2" s="27">
        <v>3</v>
      </c>
      <c r="P2" s="27">
        <v>5</v>
      </c>
      <c r="Q2" s="27">
        <v>0.91</v>
      </c>
      <c r="R2" s="27">
        <v>0.87</v>
      </c>
      <c r="S2" s="27">
        <v>90</v>
      </c>
    </row>
    <row r="3" spans="1:19" ht="12.75">
      <c r="A3" s="27" t="s">
        <v>126</v>
      </c>
      <c r="B3" s="27">
        <v>8.34</v>
      </c>
      <c r="C3" s="27">
        <v>100</v>
      </c>
      <c r="D3" s="27">
        <v>50</v>
      </c>
      <c r="E3" s="27">
        <v>4.5</v>
      </c>
      <c r="F3" s="27">
        <v>6.8</v>
      </c>
      <c r="G3" s="27">
        <v>4.5</v>
      </c>
      <c r="H3" s="27">
        <v>2.7</v>
      </c>
      <c r="I3" s="27">
        <v>10.6</v>
      </c>
      <c r="J3" s="27">
        <v>171</v>
      </c>
      <c r="K3" s="27">
        <v>34.2</v>
      </c>
      <c r="L3" s="27">
        <v>39.8</v>
      </c>
      <c r="M3" s="27">
        <v>4.01</v>
      </c>
      <c r="N3" s="27">
        <v>12.2</v>
      </c>
      <c r="O3" s="27">
        <v>4.88</v>
      </c>
      <c r="P3" s="27">
        <v>8.1</v>
      </c>
      <c r="Q3" s="27">
        <v>1.07</v>
      </c>
      <c r="R3" s="27">
        <v>1.6</v>
      </c>
      <c r="S3" s="27">
        <v>270</v>
      </c>
    </row>
    <row r="4" spans="1:19" ht="12.75">
      <c r="A4" s="27" t="s">
        <v>127</v>
      </c>
      <c r="B4" s="27">
        <v>11.1</v>
      </c>
      <c r="C4" s="27">
        <v>120</v>
      </c>
      <c r="D4" s="27">
        <v>58</v>
      </c>
      <c r="E4" s="27">
        <v>5.1</v>
      </c>
      <c r="F4" s="27">
        <v>7.7</v>
      </c>
      <c r="G4" s="27">
        <v>5.1</v>
      </c>
      <c r="H4" s="27">
        <v>3.1</v>
      </c>
      <c r="I4" s="27">
        <v>14.2</v>
      </c>
      <c r="J4" s="27">
        <v>328</v>
      </c>
      <c r="K4" s="27">
        <v>54.7</v>
      </c>
      <c r="L4" s="27">
        <v>63.6</v>
      </c>
      <c r="M4" s="27">
        <v>4.81</v>
      </c>
      <c r="N4" s="27">
        <v>21.5</v>
      </c>
      <c r="O4" s="27">
        <v>7.41</v>
      </c>
      <c r="P4" s="27">
        <v>12.4</v>
      </c>
      <c r="Q4" s="27">
        <v>1.23</v>
      </c>
      <c r="R4" s="27">
        <v>2.71</v>
      </c>
      <c r="S4" s="27">
        <v>690</v>
      </c>
    </row>
    <row r="5" spans="1:19" ht="12.75">
      <c r="A5" s="27" t="s">
        <v>128</v>
      </c>
      <c r="B5" s="27">
        <v>14.3</v>
      </c>
      <c r="C5" s="27">
        <v>140</v>
      </c>
      <c r="D5" s="27">
        <v>66</v>
      </c>
      <c r="E5" s="27">
        <v>5.7</v>
      </c>
      <c r="F5" s="27">
        <v>8.6</v>
      </c>
      <c r="G5" s="27">
        <v>5.7</v>
      </c>
      <c r="H5" s="27">
        <v>3.4</v>
      </c>
      <c r="I5" s="27">
        <v>18.3</v>
      </c>
      <c r="J5" s="27">
        <v>573</v>
      </c>
      <c r="K5" s="27">
        <v>81.9</v>
      </c>
      <c r="L5" s="27">
        <v>95.4</v>
      </c>
      <c r="M5" s="27">
        <v>5.61</v>
      </c>
      <c r="N5" s="27">
        <v>35.2</v>
      </c>
      <c r="O5" s="27">
        <v>10.7</v>
      </c>
      <c r="P5" s="27">
        <v>17.9</v>
      </c>
      <c r="Q5" s="27">
        <v>1.4</v>
      </c>
      <c r="R5" s="27">
        <v>4.32</v>
      </c>
      <c r="S5" s="27">
        <v>1540</v>
      </c>
    </row>
    <row r="6" spans="1:19" ht="12.75">
      <c r="A6" s="27" t="s">
        <v>129</v>
      </c>
      <c r="B6" s="27">
        <v>17.9</v>
      </c>
      <c r="C6" s="27">
        <v>160</v>
      </c>
      <c r="D6" s="27">
        <v>74</v>
      </c>
      <c r="E6" s="27">
        <v>6.3</v>
      </c>
      <c r="F6" s="27">
        <v>9.5</v>
      </c>
      <c r="G6" s="27">
        <v>6.3</v>
      </c>
      <c r="H6" s="27">
        <v>3.8</v>
      </c>
      <c r="I6" s="27">
        <v>22.8</v>
      </c>
      <c r="J6" s="27">
        <v>935</v>
      </c>
      <c r="K6" s="27">
        <v>117</v>
      </c>
      <c r="L6" s="27">
        <v>136</v>
      </c>
      <c r="M6" s="27">
        <v>6.4</v>
      </c>
      <c r="N6" s="27">
        <v>54.7</v>
      </c>
      <c r="O6" s="27">
        <v>14.8</v>
      </c>
      <c r="P6" s="27">
        <v>24.9</v>
      </c>
      <c r="Q6" s="27">
        <v>1.55</v>
      </c>
      <c r="R6" s="27">
        <v>6.57</v>
      </c>
      <c r="S6" s="27">
        <v>3140</v>
      </c>
    </row>
    <row r="7" spans="1:19" ht="12.75">
      <c r="A7" s="27" t="s">
        <v>130</v>
      </c>
      <c r="B7" s="27">
        <v>21.9</v>
      </c>
      <c r="C7" s="27">
        <v>180</v>
      </c>
      <c r="D7" s="27">
        <v>82</v>
      </c>
      <c r="E7" s="27">
        <v>6.9</v>
      </c>
      <c r="F7" s="27">
        <v>10.4</v>
      </c>
      <c r="G7" s="27">
        <v>6.9</v>
      </c>
      <c r="H7" s="27">
        <v>4.1</v>
      </c>
      <c r="I7" s="27">
        <v>27.9</v>
      </c>
      <c r="J7" s="27">
        <v>1450</v>
      </c>
      <c r="K7" s="27">
        <v>161</v>
      </c>
      <c r="L7" s="27">
        <v>187</v>
      </c>
      <c r="M7" s="27">
        <v>7.2</v>
      </c>
      <c r="N7" s="27">
        <v>81.3</v>
      </c>
      <c r="O7" s="27">
        <v>19.8</v>
      </c>
      <c r="P7" s="27">
        <v>33.2</v>
      </c>
      <c r="Q7" s="27">
        <v>1.71</v>
      </c>
      <c r="R7" s="27">
        <v>9.58</v>
      </c>
      <c r="S7" s="27">
        <v>5920</v>
      </c>
    </row>
    <row r="8" spans="1:19" ht="12.75">
      <c r="A8" s="27" t="s">
        <v>131</v>
      </c>
      <c r="B8" s="27">
        <v>26.2</v>
      </c>
      <c r="C8" s="27">
        <v>200</v>
      </c>
      <c r="D8" s="27">
        <v>90</v>
      </c>
      <c r="E8" s="27">
        <v>7.5</v>
      </c>
      <c r="F8" s="27">
        <v>11.3</v>
      </c>
      <c r="G8" s="27">
        <v>7.5</v>
      </c>
      <c r="H8" s="27">
        <v>4.5</v>
      </c>
      <c r="I8" s="27">
        <v>33.4</v>
      </c>
      <c r="J8" s="27">
        <v>2140</v>
      </c>
      <c r="K8" s="27">
        <v>214</v>
      </c>
      <c r="L8" s="27">
        <v>250</v>
      </c>
      <c r="M8" s="27">
        <v>8</v>
      </c>
      <c r="N8" s="27">
        <v>117</v>
      </c>
      <c r="O8" s="27">
        <v>26</v>
      </c>
      <c r="P8" s="27">
        <v>43.5</v>
      </c>
      <c r="Q8" s="27">
        <v>1.87</v>
      </c>
      <c r="R8" s="27">
        <v>13.5</v>
      </c>
      <c r="S8" s="27">
        <v>10500</v>
      </c>
    </row>
    <row r="9" spans="1:19" ht="12.75">
      <c r="A9" s="27" t="s">
        <v>132</v>
      </c>
      <c r="B9" s="27">
        <v>31.1</v>
      </c>
      <c r="C9" s="27">
        <v>220</v>
      </c>
      <c r="D9" s="27">
        <v>98</v>
      </c>
      <c r="E9" s="27">
        <v>8.1</v>
      </c>
      <c r="F9" s="27">
        <v>12.2</v>
      </c>
      <c r="G9" s="27">
        <v>8.1</v>
      </c>
      <c r="H9" s="27">
        <v>4.9</v>
      </c>
      <c r="I9" s="27">
        <v>39.5</v>
      </c>
      <c r="J9" s="27">
        <v>3060</v>
      </c>
      <c r="K9" s="27">
        <v>278</v>
      </c>
      <c r="L9" s="27">
        <v>324</v>
      </c>
      <c r="M9" s="27">
        <v>8.8</v>
      </c>
      <c r="N9" s="27">
        <v>162</v>
      </c>
      <c r="O9" s="27">
        <v>33.1</v>
      </c>
      <c r="P9" s="27">
        <v>55.7</v>
      </c>
      <c r="Q9" s="27">
        <v>2.02</v>
      </c>
      <c r="R9" s="27">
        <v>18.6</v>
      </c>
      <c r="S9" s="27">
        <v>17800</v>
      </c>
    </row>
    <row r="10" spans="1:19" ht="12.75">
      <c r="A10" s="27" t="s">
        <v>133</v>
      </c>
      <c r="B10" s="27">
        <v>36.2</v>
      </c>
      <c r="C10" s="27">
        <v>240</v>
      </c>
      <c r="D10" s="27">
        <v>106</v>
      </c>
      <c r="E10" s="27">
        <v>8.7</v>
      </c>
      <c r="F10" s="27">
        <v>13.1</v>
      </c>
      <c r="G10" s="27">
        <v>8.7</v>
      </c>
      <c r="H10" s="27">
        <v>5.2</v>
      </c>
      <c r="I10" s="27">
        <v>46.1</v>
      </c>
      <c r="J10" s="27">
        <v>4250</v>
      </c>
      <c r="K10" s="27">
        <v>354</v>
      </c>
      <c r="L10" s="27">
        <v>412</v>
      </c>
      <c r="M10" s="27">
        <v>9.59</v>
      </c>
      <c r="N10" s="27">
        <v>221</v>
      </c>
      <c r="O10" s="27">
        <v>41.7</v>
      </c>
      <c r="P10" s="27">
        <v>70</v>
      </c>
      <c r="Q10" s="27">
        <v>2.2</v>
      </c>
      <c r="R10" s="27">
        <v>25</v>
      </c>
      <c r="S10" s="27">
        <v>28700</v>
      </c>
    </row>
    <row r="11" spans="1:19" ht="12.75">
      <c r="A11" s="27" t="s">
        <v>134</v>
      </c>
      <c r="B11" s="27">
        <v>41.9</v>
      </c>
      <c r="C11" s="27">
        <v>260</v>
      </c>
      <c r="D11" s="27">
        <v>113</v>
      </c>
      <c r="E11" s="27">
        <v>9.4</v>
      </c>
      <c r="F11" s="27">
        <v>14.1</v>
      </c>
      <c r="G11" s="27">
        <v>9.4</v>
      </c>
      <c r="H11" s="27">
        <v>5.6</v>
      </c>
      <c r="I11" s="27">
        <v>53.3</v>
      </c>
      <c r="J11" s="27">
        <v>5740</v>
      </c>
      <c r="K11" s="27">
        <v>442</v>
      </c>
      <c r="L11" s="27">
        <v>514</v>
      </c>
      <c r="M11" s="27">
        <v>10.4</v>
      </c>
      <c r="N11" s="27">
        <v>288</v>
      </c>
      <c r="O11" s="27">
        <v>51</v>
      </c>
      <c r="P11" s="27">
        <v>85.9</v>
      </c>
      <c r="Q11" s="27">
        <v>2.32</v>
      </c>
      <c r="R11" s="27">
        <v>33.5</v>
      </c>
      <c r="S11" s="27">
        <v>44100</v>
      </c>
    </row>
    <row r="12" spans="1:19" ht="12.75">
      <c r="A12" s="27" t="s">
        <v>135</v>
      </c>
      <c r="B12" s="27">
        <v>47.9</v>
      </c>
      <c r="C12" s="27">
        <v>280</v>
      </c>
      <c r="D12" s="27">
        <v>119</v>
      </c>
      <c r="E12" s="27">
        <v>10.1</v>
      </c>
      <c r="F12" s="27">
        <v>15.2</v>
      </c>
      <c r="G12" s="27">
        <v>10.1</v>
      </c>
      <c r="H12" s="27">
        <v>6.1</v>
      </c>
      <c r="I12" s="27">
        <v>61</v>
      </c>
      <c r="J12" s="27">
        <v>7590</v>
      </c>
      <c r="K12" s="27">
        <v>542</v>
      </c>
      <c r="L12" s="27">
        <v>632</v>
      </c>
      <c r="M12" s="27">
        <v>11.1</v>
      </c>
      <c r="N12" s="27">
        <v>364</v>
      </c>
      <c r="O12" s="27">
        <v>61.2</v>
      </c>
      <c r="P12" s="27">
        <v>103</v>
      </c>
      <c r="Q12" s="27">
        <v>2.45</v>
      </c>
      <c r="R12" s="27">
        <v>44.2</v>
      </c>
      <c r="S12" s="27">
        <v>64600</v>
      </c>
    </row>
    <row r="13" spans="1:19" ht="12.75">
      <c r="A13" s="27" t="s">
        <v>136</v>
      </c>
      <c r="B13" s="27">
        <v>54.2</v>
      </c>
      <c r="C13" s="27">
        <v>300</v>
      </c>
      <c r="D13" s="27">
        <v>125</v>
      </c>
      <c r="E13" s="27">
        <v>10.8</v>
      </c>
      <c r="F13" s="27">
        <v>16.2</v>
      </c>
      <c r="G13" s="27">
        <v>10.8</v>
      </c>
      <c r="H13" s="27">
        <v>6.5</v>
      </c>
      <c r="I13" s="27">
        <v>69</v>
      </c>
      <c r="J13" s="27">
        <v>9800</v>
      </c>
      <c r="K13" s="27">
        <v>653</v>
      </c>
      <c r="L13" s="27">
        <v>762</v>
      </c>
      <c r="M13" s="27">
        <v>11.9</v>
      </c>
      <c r="N13" s="27">
        <v>451</v>
      </c>
      <c r="O13" s="27">
        <v>72.2</v>
      </c>
      <c r="P13" s="27">
        <v>121</v>
      </c>
      <c r="Q13" s="27">
        <v>2.56</v>
      </c>
      <c r="R13" s="27">
        <v>56.8</v>
      </c>
      <c r="S13" s="27">
        <v>91800</v>
      </c>
    </row>
    <row r="14" spans="1:19" ht="12.75">
      <c r="A14" s="27" t="s">
        <v>137</v>
      </c>
      <c r="B14" s="27">
        <v>61</v>
      </c>
      <c r="C14" s="27">
        <v>320</v>
      </c>
      <c r="D14" s="27">
        <v>131</v>
      </c>
      <c r="E14" s="27">
        <v>11.5</v>
      </c>
      <c r="F14" s="27">
        <v>17.3</v>
      </c>
      <c r="G14" s="27">
        <v>11.5</v>
      </c>
      <c r="H14" s="27">
        <v>6.9</v>
      </c>
      <c r="I14" s="27">
        <v>77.7</v>
      </c>
      <c r="J14" s="27">
        <v>12510</v>
      </c>
      <c r="K14" s="27">
        <v>782</v>
      </c>
      <c r="L14" s="27">
        <v>914</v>
      </c>
      <c r="M14" s="27">
        <v>12.7</v>
      </c>
      <c r="N14" s="27">
        <v>555</v>
      </c>
      <c r="O14" s="27">
        <v>84.7</v>
      </c>
      <c r="P14" s="27">
        <v>143</v>
      </c>
      <c r="Q14" s="27">
        <v>2.67</v>
      </c>
      <c r="R14" s="27">
        <v>72.5</v>
      </c>
      <c r="S14" s="27">
        <v>129000</v>
      </c>
    </row>
    <row r="15" spans="1:19" ht="12.75">
      <c r="A15" s="27" t="s">
        <v>138</v>
      </c>
      <c r="B15" s="27">
        <v>68</v>
      </c>
      <c r="C15" s="27">
        <v>340</v>
      </c>
      <c r="D15" s="27">
        <v>137</v>
      </c>
      <c r="E15" s="27">
        <v>12.2</v>
      </c>
      <c r="F15" s="27">
        <v>18.3</v>
      </c>
      <c r="G15" s="27">
        <v>12.2</v>
      </c>
      <c r="H15" s="27">
        <v>7.3</v>
      </c>
      <c r="I15" s="27">
        <v>86.7</v>
      </c>
      <c r="J15" s="27">
        <v>15700</v>
      </c>
      <c r="K15" s="27">
        <v>923</v>
      </c>
      <c r="L15" s="27">
        <v>1080</v>
      </c>
      <c r="M15" s="27">
        <v>13.5</v>
      </c>
      <c r="N15" s="27">
        <v>674</v>
      </c>
      <c r="O15" s="27">
        <v>98.4</v>
      </c>
      <c r="P15" s="27">
        <v>166</v>
      </c>
      <c r="Q15" s="27">
        <v>2.8</v>
      </c>
      <c r="R15" s="27">
        <v>90.4</v>
      </c>
      <c r="S15" s="27">
        <v>176000</v>
      </c>
    </row>
    <row r="16" spans="1:19" ht="12.75">
      <c r="A16" s="27" t="s">
        <v>139</v>
      </c>
      <c r="B16" s="27">
        <v>76.1</v>
      </c>
      <c r="C16" s="27">
        <v>360</v>
      </c>
      <c r="D16" s="27">
        <v>143</v>
      </c>
      <c r="E16" s="27">
        <v>13</v>
      </c>
      <c r="F16" s="27">
        <v>19.5</v>
      </c>
      <c r="G16" s="27">
        <v>13</v>
      </c>
      <c r="H16" s="27">
        <v>7.8</v>
      </c>
      <c r="I16" s="27">
        <v>97</v>
      </c>
      <c r="J16" s="27">
        <v>19610</v>
      </c>
      <c r="K16" s="27">
        <v>1090</v>
      </c>
      <c r="L16" s="27">
        <v>1276</v>
      </c>
      <c r="M16" s="27">
        <v>14.2</v>
      </c>
      <c r="N16" s="27">
        <v>818</v>
      </c>
      <c r="O16" s="27">
        <v>114</v>
      </c>
      <c r="P16" s="27">
        <v>194</v>
      </c>
      <c r="Q16" s="27">
        <v>2.9</v>
      </c>
      <c r="R16" s="27">
        <v>115</v>
      </c>
      <c r="S16" s="27">
        <v>240000</v>
      </c>
    </row>
    <row r="17" spans="1:19" ht="12.75">
      <c r="A17" s="27" t="s">
        <v>140</v>
      </c>
      <c r="B17" s="27">
        <v>84</v>
      </c>
      <c r="C17" s="27">
        <v>380</v>
      </c>
      <c r="D17" s="27">
        <v>149</v>
      </c>
      <c r="E17" s="27">
        <v>13.7</v>
      </c>
      <c r="F17" s="27">
        <v>20.5</v>
      </c>
      <c r="G17" s="27">
        <v>13.7</v>
      </c>
      <c r="H17" s="27">
        <v>8.2</v>
      </c>
      <c r="I17" s="27">
        <v>107</v>
      </c>
      <c r="J17" s="27">
        <v>24010</v>
      </c>
      <c r="K17" s="27">
        <v>1260</v>
      </c>
      <c r="L17" s="27">
        <v>1482</v>
      </c>
      <c r="M17" s="27">
        <v>15</v>
      </c>
      <c r="N17" s="27">
        <v>975</v>
      </c>
      <c r="O17" s="27">
        <v>131</v>
      </c>
      <c r="P17" s="27">
        <v>221</v>
      </c>
      <c r="Q17" s="27">
        <v>3.02</v>
      </c>
      <c r="R17" s="27">
        <v>141</v>
      </c>
      <c r="S17" s="27">
        <v>319000</v>
      </c>
    </row>
    <row r="18" spans="1:19" ht="12.75">
      <c r="A18" s="27" t="s">
        <v>141</v>
      </c>
      <c r="B18" s="27">
        <v>92.4</v>
      </c>
      <c r="C18" s="27">
        <v>400</v>
      </c>
      <c r="D18" s="27">
        <v>155</v>
      </c>
      <c r="E18" s="27">
        <v>14.4</v>
      </c>
      <c r="F18" s="27">
        <v>21.6</v>
      </c>
      <c r="G18" s="27">
        <v>14.4</v>
      </c>
      <c r="H18" s="27">
        <v>8.6</v>
      </c>
      <c r="I18" s="27">
        <v>118</v>
      </c>
      <c r="J18" s="27">
        <v>29210</v>
      </c>
      <c r="K18" s="27">
        <v>1460</v>
      </c>
      <c r="L18" s="27">
        <v>1714</v>
      </c>
      <c r="M18" s="27">
        <v>15.7</v>
      </c>
      <c r="N18" s="27">
        <v>1160</v>
      </c>
      <c r="O18" s="27">
        <v>149</v>
      </c>
      <c r="P18" s="27">
        <v>253</v>
      </c>
      <c r="Q18" s="27">
        <v>3.13</v>
      </c>
      <c r="R18" s="27">
        <v>170</v>
      </c>
      <c r="S18" s="27">
        <v>420000</v>
      </c>
    </row>
    <row r="19" spans="1:19" ht="12.75">
      <c r="A19" s="27" t="s">
        <v>142</v>
      </c>
      <c r="B19" s="27">
        <v>115</v>
      </c>
      <c r="C19" s="27">
        <v>450</v>
      </c>
      <c r="D19" s="27">
        <v>170</v>
      </c>
      <c r="E19" s="27">
        <v>16.2</v>
      </c>
      <c r="F19" s="27">
        <v>24.3</v>
      </c>
      <c r="G19" s="27">
        <v>16.2</v>
      </c>
      <c r="H19" s="27">
        <v>9.7</v>
      </c>
      <c r="I19" s="27">
        <v>147</v>
      </c>
      <c r="J19" s="27">
        <v>45850</v>
      </c>
      <c r="K19" s="27">
        <v>2040</v>
      </c>
      <c r="L19" s="27">
        <v>2400</v>
      </c>
      <c r="M19" s="27">
        <v>17.7</v>
      </c>
      <c r="N19" s="27">
        <v>1730</v>
      </c>
      <c r="O19" s="27">
        <v>203</v>
      </c>
      <c r="P19" s="27">
        <v>345</v>
      </c>
      <c r="Q19" s="27">
        <v>3.43</v>
      </c>
      <c r="R19" s="27">
        <v>267</v>
      </c>
      <c r="S19" s="27">
        <v>791000</v>
      </c>
    </row>
    <row r="20" spans="1:19" ht="12.75">
      <c r="A20" s="27" t="s">
        <v>143</v>
      </c>
      <c r="B20" s="27">
        <v>141</v>
      </c>
      <c r="C20" s="27">
        <v>500</v>
      </c>
      <c r="D20" s="27">
        <v>185</v>
      </c>
      <c r="E20" s="27">
        <v>18</v>
      </c>
      <c r="F20" s="27">
        <v>27</v>
      </c>
      <c r="G20" s="27">
        <v>18</v>
      </c>
      <c r="H20" s="27">
        <v>10.8</v>
      </c>
      <c r="I20" s="27">
        <v>179</v>
      </c>
      <c r="J20" s="27">
        <v>68740</v>
      </c>
      <c r="K20" s="27">
        <v>2750</v>
      </c>
      <c r="L20" s="27">
        <v>3240</v>
      </c>
      <c r="M20" s="27">
        <v>19.6</v>
      </c>
      <c r="N20" s="27">
        <v>2480</v>
      </c>
      <c r="O20" s="27">
        <v>268</v>
      </c>
      <c r="P20" s="27">
        <v>456</v>
      </c>
      <c r="Q20" s="27">
        <v>3.72</v>
      </c>
      <c r="R20" s="27">
        <v>402</v>
      </c>
      <c r="S20" s="27">
        <v>1400000</v>
      </c>
    </row>
    <row r="21" spans="1:19" ht="12.75">
      <c r="A21" s="27" t="s">
        <v>144</v>
      </c>
      <c r="B21" s="27">
        <v>166</v>
      </c>
      <c r="C21" s="27">
        <v>550</v>
      </c>
      <c r="D21" s="27">
        <v>200</v>
      </c>
      <c r="E21" s="27">
        <v>19</v>
      </c>
      <c r="F21" s="27">
        <v>30</v>
      </c>
      <c r="G21" s="27">
        <v>19</v>
      </c>
      <c r="H21" s="27">
        <v>11.9</v>
      </c>
      <c r="I21" s="27">
        <v>212</v>
      </c>
      <c r="J21" s="27">
        <v>99180</v>
      </c>
      <c r="K21" s="27">
        <v>3610</v>
      </c>
      <c r="L21" s="27">
        <v>4240</v>
      </c>
      <c r="M21" s="27">
        <v>21.6</v>
      </c>
      <c r="N21" s="27">
        <v>3490</v>
      </c>
      <c r="O21" s="27">
        <v>349</v>
      </c>
      <c r="P21" s="27">
        <v>592</v>
      </c>
      <c r="Q21" s="27">
        <v>4.02</v>
      </c>
      <c r="R21" s="27">
        <v>544</v>
      </c>
      <c r="S21" s="27">
        <v>2390000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R69"/>
  <sheetViews>
    <sheetView zoomScalePageLayoutView="0" workbookViewId="0" topLeftCell="A1">
      <selection activeCell="G81" sqref="G81"/>
    </sheetView>
  </sheetViews>
  <sheetFormatPr defaultColWidth="9.140625" defaultRowHeight="12.75"/>
  <sheetData>
    <row r="1" spans="1:18" ht="12.75">
      <c r="A1" s="26" t="s">
        <v>16</v>
      </c>
      <c r="B1" s="26" t="s">
        <v>145</v>
      </c>
      <c r="C1" s="26" t="s">
        <v>18</v>
      </c>
      <c r="D1" s="26" t="s">
        <v>19</v>
      </c>
      <c r="E1" s="26" t="s">
        <v>146</v>
      </c>
      <c r="F1" s="26" t="s">
        <v>22</v>
      </c>
      <c r="G1" s="26" t="s">
        <v>23</v>
      </c>
      <c r="H1" s="26" t="s">
        <v>24</v>
      </c>
      <c r="I1" s="26" t="s">
        <v>25</v>
      </c>
      <c r="J1" s="26" t="s">
        <v>26</v>
      </c>
      <c r="K1" s="26" t="s">
        <v>28</v>
      </c>
      <c r="L1" s="26" t="s">
        <v>29</v>
      </c>
      <c r="M1" s="26" t="s">
        <v>30</v>
      </c>
      <c r="N1" s="26" t="s">
        <v>32</v>
      </c>
      <c r="O1" s="26" t="s">
        <v>147</v>
      </c>
      <c r="P1" s="26" t="s">
        <v>148</v>
      </c>
      <c r="Q1" s="26" t="s">
        <v>149</v>
      </c>
      <c r="R1" s="26" t="s">
        <v>150</v>
      </c>
    </row>
    <row r="2" spans="1:18" ht="12.75">
      <c r="A2" s="27" t="s">
        <v>188</v>
      </c>
      <c r="B2" s="27">
        <v>8.62</v>
      </c>
      <c r="C2" s="27">
        <v>65</v>
      </c>
      <c r="D2" s="27">
        <v>65</v>
      </c>
      <c r="E2" s="27">
        <v>9</v>
      </c>
      <c r="F2" s="27">
        <v>9</v>
      </c>
      <c r="G2" s="27">
        <v>4.5</v>
      </c>
      <c r="H2" s="27">
        <v>11</v>
      </c>
      <c r="I2" s="27">
        <v>41.37</v>
      </c>
      <c r="J2" s="27">
        <v>9.048</v>
      </c>
      <c r="K2" s="27">
        <v>1.941</v>
      </c>
      <c r="L2" s="27">
        <v>41.37</v>
      </c>
      <c r="M2" s="27">
        <v>9.048</v>
      </c>
      <c r="N2" s="27">
        <v>1.941</v>
      </c>
      <c r="O2" s="27">
        <v>65.45</v>
      </c>
      <c r="P2" s="27">
        <v>2.442</v>
      </c>
      <c r="Q2" s="27">
        <v>17.29</v>
      </c>
      <c r="R2" s="27">
        <v>1.255</v>
      </c>
    </row>
    <row r="3" spans="1:18" ht="12.75">
      <c r="A3" s="27" t="s">
        <v>189</v>
      </c>
      <c r="B3" s="27">
        <v>9.6</v>
      </c>
      <c r="C3" s="27">
        <v>90</v>
      </c>
      <c r="D3" s="27">
        <v>90</v>
      </c>
      <c r="E3" s="27">
        <v>7</v>
      </c>
      <c r="F3" s="27">
        <v>11</v>
      </c>
      <c r="G3" s="27">
        <v>5.5</v>
      </c>
      <c r="H3" s="27">
        <v>12.24</v>
      </c>
      <c r="I3" s="27">
        <v>92.55</v>
      </c>
      <c r="J3" s="27">
        <v>14.13</v>
      </c>
      <c r="K3" s="27">
        <v>2.75</v>
      </c>
      <c r="L3" s="27">
        <v>92.55</v>
      </c>
      <c r="M3" s="27">
        <v>14.13</v>
      </c>
      <c r="N3" s="27">
        <v>2.75</v>
      </c>
      <c r="O3" s="27">
        <v>146.8</v>
      </c>
      <c r="P3" s="27">
        <v>3.463</v>
      </c>
      <c r="Q3" s="27">
        <v>38.29</v>
      </c>
      <c r="R3" s="27">
        <v>1.769</v>
      </c>
    </row>
    <row r="4" spans="1:18" ht="12.75">
      <c r="A4" s="27" t="s">
        <v>190</v>
      </c>
      <c r="B4" s="27">
        <v>10.9</v>
      </c>
      <c r="C4" s="27">
        <v>90</v>
      </c>
      <c r="D4" s="27">
        <v>90</v>
      </c>
      <c r="E4" s="27">
        <v>8</v>
      </c>
      <c r="F4" s="27">
        <v>11</v>
      </c>
      <c r="G4" s="27">
        <v>5.5</v>
      </c>
      <c r="H4" s="27">
        <v>13.89</v>
      </c>
      <c r="I4" s="27">
        <v>104.4</v>
      </c>
      <c r="J4" s="27">
        <v>16.05</v>
      </c>
      <c r="K4" s="27">
        <v>2.741</v>
      </c>
      <c r="L4" s="27">
        <v>104.4</v>
      </c>
      <c r="M4" s="27">
        <v>16.05</v>
      </c>
      <c r="N4" s="27">
        <v>2.741</v>
      </c>
      <c r="O4" s="27">
        <v>165.6</v>
      </c>
      <c r="P4" s="27">
        <v>3.453</v>
      </c>
      <c r="Q4" s="27">
        <v>43.13</v>
      </c>
      <c r="R4" s="27">
        <v>1.762</v>
      </c>
    </row>
    <row r="5" spans="1:18" ht="12.75">
      <c r="A5" s="27" t="s">
        <v>191</v>
      </c>
      <c r="B5" s="27">
        <v>12.2</v>
      </c>
      <c r="C5" s="27">
        <v>90</v>
      </c>
      <c r="D5" s="27">
        <v>90</v>
      </c>
      <c r="E5" s="27">
        <v>9</v>
      </c>
      <c r="F5" s="27">
        <v>11</v>
      </c>
      <c r="G5" s="27">
        <v>5.5</v>
      </c>
      <c r="H5" s="27">
        <v>15.52</v>
      </c>
      <c r="I5" s="27">
        <v>115.8</v>
      </c>
      <c r="J5" s="27">
        <v>17.93</v>
      </c>
      <c r="K5" s="27">
        <v>2.732</v>
      </c>
      <c r="L5" s="27">
        <v>115.8</v>
      </c>
      <c r="M5" s="27">
        <v>17.93</v>
      </c>
      <c r="N5" s="27">
        <v>2.732</v>
      </c>
      <c r="O5" s="27">
        <v>183.8</v>
      </c>
      <c r="P5" s="27">
        <v>3.441</v>
      </c>
      <c r="Q5" s="27">
        <v>47.88</v>
      </c>
      <c r="R5" s="27">
        <v>1.756</v>
      </c>
    </row>
    <row r="6" spans="1:18" ht="12.75">
      <c r="A6" s="27" t="s">
        <v>192</v>
      </c>
      <c r="B6" s="27">
        <v>12.2</v>
      </c>
      <c r="C6" s="27">
        <v>100</v>
      </c>
      <c r="D6" s="27">
        <v>100</v>
      </c>
      <c r="E6" s="27">
        <v>8</v>
      </c>
      <c r="F6" s="27">
        <v>12</v>
      </c>
      <c r="G6" s="27">
        <v>6</v>
      </c>
      <c r="H6" s="27">
        <v>15.51</v>
      </c>
      <c r="I6" s="27">
        <v>144.8</v>
      </c>
      <c r="J6" s="27">
        <v>19.94</v>
      </c>
      <c r="K6" s="27">
        <v>3.055</v>
      </c>
      <c r="L6" s="27">
        <v>144.8</v>
      </c>
      <c r="M6" s="27">
        <v>19.94</v>
      </c>
      <c r="N6" s="27">
        <v>3.055</v>
      </c>
      <c r="O6" s="27">
        <v>229.8</v>
      </c>
      <c r="P6" s="27">
        <v>3.849</v>
      </c>
      <c r="Q6" s="27">
        <v>59.86</v>
      </c>
      <c r="R6" s="27">
        <v>1.964</v>
      </c>
    </row>
    <row r="7" spans="1:18" ht="12.75">
      <c r="A7" s="27" t="s">
        <v>193</v>
      </c>
      <c r="B7" s="27">
        <v>15</v>
      </c>
      <c r="C7" s="27">
        <v>100</v>
      </c>
      <c r="D7" s="27">
        <v>100</v>
      </c>
      <c r="E7" s="27">
        <v>10</v>
      </c>
      <c r="F7" s="27">
        <v>12</v>
      </c>
      <c r="G7" s="27">
        <v>6</v>
      </c>
      <c r="H7" s="27">
        <v>19.15</v>
      </c>
      <c r="I7" s="27">
        <v>176.7</v>
      </c>
      <c r="J7" s="27">
        <v>24.62</v>
      </c>
      <c r="K7" s="27">
        <v>3.037</v>
      </c>
      <c r="L7" s="27">
        <v>176.7</v>
      </c>
      <c r="M7" s="27">
        <v>24.62</v>
      </c>
      <c r="N7" s="27">
        <v>3.037</v>
      </c>
      <c r="O7" s="27">
        <v>280.3</v>
      </c>
      <c r="P7" s="27">
        <v>3.826</v>
      </c>
      <c r="Q7" s="27">
        <v>73.01</v>
      </c>
      <c r="R7" s="27">
        <v>1.952</v>
      </c>
    </row>
    <row r="8" spans="1:18" ht="12.75">
      <c r="A8" s="27" t="s">
        <v>194</v>
      </c>
      <c r="B8" s="27">
        <v>17.8</v>
      </c>
      <c r="C8" s="27">
        <v>100</v>
      </c>
      <c r="D8" s="27">
        <v>100</v>
      </c>
      <c r="E8" s="27">
        <v>12</v>
      </c>
      <c r="F8" s="27">
        <v>12</v>
      </c>
      <c r="G8" s="27">
        <v>6</v>
      </c>
      <c r="H8" s="27">
        <v>22.71</v>
      </c>
      <c r="I8" s="27">
        <v>206.7</v>
      </c>
      <c r="J8" s="27">
        <v>29.12</v>
      </c>
      <c r="K8" s="27">
        <v>3.017</v>
      </c>
      <c r="L8" s="27">
        <v>206.7</v>
      </c>
      <c r="M8" s="27">
        <v>29.12</v>
      </c>
      <c r="N8" s="27">
        <v>3.017</v>
      </c>
      <c r="O8" s="27">
        <v>327.6</v>
      </c>
      <c r="P8" s="27">
        <v>3.798</v>
      </c>
      <c r="Q8" s="27">
        <v>85.75</v>
      </c>
      <c r="R8" s="27">
        <v>1.943</v>
      </c>
    </row>
    <row r="9" spans="1:18" ht="12.75">
      <c r="A9" s="27" t="s">
        <v>195</v>
      </c>
      <c r="B9" s="27">
        <v>16.6</v>
      </c>
      <c r="C9" s="27">
        <v>110</v>
      </c>
      <c r="D9" s="27">
        <v>110</v>
      </c>
      <c r="E9" s="27">
        <v>10</v>
      </c>
      <c r="F9" s="27">
        <v>13</v>
      </c>
      <c r="G9" s="27">
        <v>6.5</v>
      </c>
      <c r="H9" s="27">
        <v>21.18</v>
      </c>
      <c r="I9" s="27">
        <v>238</v>
      </c>
      <c r="J9" s="27">
        <v>29.99</v>
      </c>
      <c r="K9" s="27">
        <v>3.352</v>
      </c>
      <c r="L9" s="27">
        <v>238</v>
      </c>
      <c r="M9" s="27">
        <v>29.99</v>
      </c>
      <c r="N9" s="27">
        <v>3.352</v>
      </c>
      <c r="O9" s="27">
        <v>377.7</v>
      </c>
      <c r="P9" s="27">
        <v>4.223</v>
      </c>
      <c r="Q9" s="27">
        <v>98.25</v>
      </c>
      <c r="R9" s="27">
        <v>2.154</v>
      </c>
    </row>
    <row r="10" spans="1:18" ht="12.75">
      <c r="A10" s="27" t="s">
        <v>196</v>
      </c>
      <c r="B10" s="27">
        <v>19.7</v>
      </c>
      <c r="C10" s="27">
        <v>110</v>
      </c>
      <c r="D10" s="27">
        <v>110</v>
      </c>
      <c r="E10" s="27">
        <v>12</v>
      </c>
      <c r="F10" s="27">
        <v>13</v>
      </c>
      <c r="G10" s="27">
        <v>6.5</v>
      </c>
      <c r="H10" s="27">
        <v>25.14</v>
      </c>
      <c r="I10" s="27">
        <v>279.1</v>
      </c>
      <c r="J10" s="27">
        <v>35.54</v>
      </c>
      <c r="K10" s="27">
        <v>3.332</v>
      </c>
      <c r="L10" s="27">
        <v>279.1</v>
      </c>
      <c r="M10" s="27">
        <v>35.54</v>
      </c>
      <c r="N10" s="27">
        <v>3.332</v>
      </c>
      <c r="O10" s="27">
        <v>442.8</v>
      </c>
      <c r="P10" s="27">
        <v>4.197</v>
      </c>
      <c r="Q10" s="27">
        <v>115.5</v>
      </c>
      <c r="R10" s="27">
        <v>2.143</v>
      </c>
    </row>
    <row r="11" spans="1:18" ht="12.75">
      <c r="A11" s="27" t="s">
        <v>197</v>
      </c>
      <c r="B11" s="27">
        <v>18.2</v>
      </c>
      <c r="C11" s="27">
        <v>120</v>
      </c>
      <c r="D11" s="27">
        <v>120</v>
      </c>
      <c r="E11" s="27">
        <v>10</v>
      </c>
      <c r="F11" s="27">
        <v>13</v>
      </c>
      <c r="G11" s="27">
        <v>6.5</v>
      </c>
      <c r="H11" s="27">
        <v>23.18</v>
      </c>
      <c r="I11" s="27">
        <v>312.9</v>
      </c>
      <c r="J11" s="27">
        <v>36.03</v>
      </c>
      <c r="K11" s="27">
        <v>3.674</v>
      </c>
      <c r="L11" s="27">
        <v>312.9</v>
      </c>
      <c r="M11" s="27">
        <v>36.03</v>
      </c>
      <c r="N11" s="27">
        <v>3.674</v>
      </c>
      <c r="O11" s="27">
        <v>497</v>
      </c>
      <c r="P11" s="27">
        <v>4.63</v>
      </c>
      <c r="Q11" s="27">
        <v>128.9</v>
      </c>
      <c r="R11" s="27">
        <v>2.358</v>
      </c>
    </row>
    <row r="12" spans="1:18" ht="12.75">
      <c r="A12" s="27" t="s">
        <v>198</v>
      </c>
      <c r="B12" s="27">
        <v>19.9</v>
      </c>
      <c r="C12" s="27">
        <v>120</v>
      </c>
      <c r="D12" s="27">
        <v>120</v>
      </c>
      <c r="E12" s="27">
        <v>11</v>
      </c>
      <c r="F12" s="27">
        <v>13</v>
      </c>
      <c r="G12" s="27">
        <v>6.5</v>
      </c>
      <c r="H12" s="27">
        <v>25.37</v>
      </c>
      <c r="I12" s="27">
        <v>340.6</v>
      </c>
      <c r="J12" s="27">
        <v>39.41</v>
      </c>
      <c r="K12" s="27">
        <v>3.664</v>
      </c>
      <c r="L12" s="27">
        <v>340.6</v>
      </c>
      <c r="M12" s="27">
        <v>39.41</v>
      </c>
      <c r="N12" s="27">
        <v>3.664</v>
      </c>
      <c r="O12" s="27">
        <v>540.9</v>
      </c>
      <c r="P12" s="27">
        <v>4.617</v>
      </c>
      <c r="Q12" s="27">
        <v>140.3</v>
      </c>
      <c r="R12" s="27">
        <v>2.352</v>
      </c>
    </row>
    <row r="13" spans="1:18" ht="12.75">
      <c r="A13" s="27" t="s">
        <v>199</v>
      </c>
      <c r="B13" s="27">
        <v>21.6</v>
      </c>
      <c r="C13" s="27">
        <v>120</v>
      </c>
      <c r="D13" s="27">
        <v>120</v>
      </c>
      <c r="E13" s="27">
        <v>12</v>
      </c>
      <c r="F13" s="27">
        <v>13</v>
      </c>
      <c r="G13" s="27">
        <v>6.5</v>
      </c>
      <c r="H13" s="27">
        <v>27.54</v>
      </c>
      <c r="I13" s="27">
        <v>367.7</v>
      </c>
      <c r="J13" s="27">
        <v>42.73</v>
      </c>
      <c r="K13" s="27">
        <v>3.654</v>
      </c>
      <c r="L13" s="27">
        <v>367.7</v>
      </c>
      <c r="M13" s="27">
        <v>42.73</v>
      </c>
      <c r="N13" s="27">
        <v>3.654</v>
      </c>
      <c r="O13" s="27">
        <v>583.7</v>
      </c>
      <c r="P13" s="27">
        <v>4.604</v>
      </c>
      <c r="Q13" s="27">
        <v>151.6</v>
      </c>
      <c r="R13" s="27">
        <v>2.346</v>
      </c>
    </row>
    <row r="14" spans="1:18" ht="12.75">
      <c r="A14" s="27" t="s">
        <v>200</v>
      </c>
      <c r="B14" s="27">
        <v>23.3</v>
      </c>
      <c r="C14" s="27">
        <v>120</v>
      </c>
      <c r="D14" s="27">
        <v>120</v>
      </c>
      <c r="E14" s="27">
        <v>13</v>
      </c>
      <c r="F14" s="27">
        <v>13</v>
      </c>
      <c r="G14" s="27">
        <v>6.5</v>
      </c>
      <c r="H14" s="27">
        <v>29.69</v>
      </c>
      <c r="I14" s="27">
        <v>394</v>
      </c>
      <c r="J14" s="27">
        <v>46.01</v>
      </c>
      <c r="K14" s="27">
        <v>3.643</v>
      </c>
      <c r="L14" s="27">
        <v>394</v>
      </c>
      <c r="M14" s="27">
        <v>46.01</v>
      </c>
      <c r="N14" s="27">
        <v>3.643</v>
      </c>
      <c r="O14" s="27">
        <v>625.3</v>
      </c>
      <c r="P14" s="27">
        <v>4.589</v>
      </c>
      <c r="Q14" s="27">
        <v>162.8</v>
      </c>
      <c r="R14" s="27">
        <v>2.341</v>
      </c>
    </row>
    <row r="15" spans="1:18" ht="12.75">
      <c r="A15" s="27" t="s">
        <v>201</v>
      </c>
      <c r="B15" s="27">
        <v>26.6</v>
      </c>
      <c r="C15" s="27">
        <v>120</v>
      </c>
      <c r="D15" s="27">
        <v>120</v>
      </c>
      <c r="E15" s="27">
        <v>15</v>
      </c>
      <c r="F15" s="27">
        <v>13</v>
      </c>
      <c r="G15" s="27">
        <v>6.5</v>
      </c>
      <c r="H15" s="27">
        <v>33.93</v>
      </c>
      <c r="I15" s="27">
        <v>444.9</v>
      </c>
      <c r="J15" s="27">
        <v>52.43</v>
      </c>
      <c r="K15" s="27">
        <v>3.621</v>
      </c>
      <c r="L15" s="27">
        <v>444.9</v>
      </c>
      <c r="M15" s="27">
        <v>52.43</v>
      </c>
      <c r="N15" s="27">
        <v>3.621</v>
      </c>
      <c r="O15" s="27">
        <v>705.1</v>
      </c>
      <c r="P15" s="27">
        <v>4.559</v>
      </c>
      <c r="Q15" s="27">
        <v>184.7</v>
      </c>
      <c r="R15" s="27">
        <v>2.333</v>
      </c>
    </row>
    <row r="16" spans="1:18" ht="12.75">
      <c r="A16" s="27" t="s">
        <v>202</v>
      </c>
      <c r="B16" s="27">
        <v>23.5</v>
      </c>
      <c r="C16" s="27">
        <v>130</v>
      </c>
      <c r="D16" s="27">
        <v>130</v>
      </c>
      <c r="E16" s="27">
        <v>12</v>
      </c>
      <c r="F16" s="27">
        <v>14</v>
      </c>
      <c r="G16" s="27">
        <v>7</v>
      </c>
      <c r="H16" s="27">
        <v>29.97</v>
      </c>
      <c r="I16" s="27">
        <v>472.2</v>
      </c>
      <c r="J16" s="27">
        <v>50.44</v>
      </c>
      <c r="K16" s="27">
        <v>3.969</v>
      </c>
      <c r="L16" s="27">
        <v>472.2</v>
      </c>
      <c r="M16" s="27">
        <v>50.44</v>
      </c>
      <c r="N16" s="27">
        <v>3.969</v>
      </c>
      <c r="O16" s="27">
        <v>749.8</v>
      </c>
      <c r="P16" s="27">
        <v>5.002</v>
      </c>
      <c r="Q16" s="27">
        <v>194.5</v>
      </c>
      <c r="R16" s="27">
        <v>2.548</v>
      </c>
    </row>
    <row r="17" spans="1:18" ht="12.75">
      <c r="A17" s="27" t="s">
        <v>203</v>
      </c>
      <c r="B17" s="27">
        <v>21.4</v>
      </c>
      <c r="C17" s="27">
        <v>140</v>
      </c>
      <c r="D17" s="27">
        <v>140</v>
      </c>
      <c r="E17" s="27">
        <v>10</v>
      </c>
      <c r="F17" s="27">
        <v>15</v>
      </c>
      <c r="G17" s="27">
        <v>7.5</v>
      </c>
      <c r="H17" s="27">
        <v>27.24</v>
      </c>
      <c r="I17" s="27">
        <v>504.4</v>
      </c>
      <c r="J17" s="27">
        <v>49.43</v>
      </c>
      <c r="K17" s="27">
        <v>4.303</v>
      </c>
      <c r="L17" s="27">
        <v>504.4</v>
      </c>
      <c r="M17" s="27">
        <v>49.43</v>
      </c>
      <c r="N17" s="27">
        <v>4.303</v>
      </c>
      <c r="O17" s="27">
        <v>800.9</v>
      </c>
      <c r="P17" s="27">
        <v>5.422</v>
      </c>
      <c r="Q17" s="27">
        <v>208</v>
      </c>
      <c r="R17" s="27">
        <v>2.763</v>
      </c>
    </row>
    <row r="18" spans="1:18" ht="12.75">
      <c r="A18" s="27" t="s">
        <v>204</v>
      </c>
      <c r="B18" s="27">
        <v>27.4</v>
      </c>
      <c r="C18" s="27">
        <v>140</v>
      </c>
      <c r="D18" s="27">
        <v>140</v>
      </c>
      <c r="E18" s="27">
        <v>13</v>
      </c>
      <c r="F18" s="27">
        <v>15</v>
      </c>
      <c r="G18" s="27">
        <v>7.5</v>
      </c>
      <c r="H18" s="27">
        <v>34.95</v>
      </c>
      <c r="I18" s="27">
        <v>638.5</v>
      </c>
      <c r="J18" s="27">
        <v>63.37</v>
      </c>
      <c r="K18" s="27">
        <v>4.274</v>
      </c>
      <c r="L18" s="27">
        <v>638.5</v>
      </c>
      <c r="M18" s="27">
        <v>63.37</v>
      </c>
      <c r="N18" s="27">
        <v>4.274</v>
      </c>
      <c r="O18" s="27">
        <v>1014</v>
      </c>
      <c r="P18" s="27">
        <v>5.386</v>
      </c>
      <c r="Q18" s="27">
        <v>263</v>
      </c>
      <c r="R18" s="27">
        <v>2.743</v>
      </c>
    </row>
    <row r="19" spans="1:18" ht="12.75">
      <c r="A19" s="27" t="s">
        <v>205</v>
      </c>
      <c r="B19" s="27">
        <v>23</v>
      </c>
      <c r="C19" s="27">
        <v>150</v>
      </c>
      <c r="D19" s="27">
        <v>150</v>
      </c>
      <c r="E19" s="27">
        <v>10</v>
      </c>
      <c r="F19" s="27">
        <v>16</v>
      </c>
      <c r="G19" s="27">
        <v>8</v>
      </c>
      <c r="H19" s="27">
        <v>29.27</v>
      </c>
      <c r="I19" s="27">
        <v>624</v>
      </c>
      <c r="J19" s="27">
        <v>56.91</v>
      </c>
      <c r="K19" s="27">
        <v>4.617</v>
      </c>
      <c r="L19" s="27">
        <v>624</v>
      </c>
      <c r="M19" s="27">
        <v>56.91</v>
      </c>
      <c r="N19" s="27">
        <v>4.617</v>
      </c>
      <c r="O19" s="27">
        <v>990.6</v>
      </c>
      <c r="P19" s="27">
        <v>5.817</v>
      </c>
      <c r="Q19" s="27">
        <v>257.5</v>
      </c>
      <c r="R19" s="27">
        <v>2.966</v>
      </c>
    </row>
    <row r="20" spans="1:18" ht="12.75">
      <c r="A20" s="27" t="s">
        <v>206</v>
      </c>
      <c r="B20" s="27">
        <v>27.3</v>
      </c>
      <c r="C20" s="27">
        <v>150</v>
      </c>
      <c r="D20" s="27">
        <v>150</v>
      </c>
      <c r="E20" s="27">
        <v>12</v>
      </c>
      <c r="F20" s="27">
        <v>16</v>
      </c>
      <c r="G20" s="27">
        <v>8</v>
      </c>
      <c r="H20" s="27">
        <v>34.83</v>
      </c>
      <c r="I20" s="27">
        <v>736.9</v>
      </c>
      <c r="J20" s="27">
        <v>67.75</v>
      </c>
      <c r="K20" s="27">
        <v>4.599</v>
      </c>
      <c r="L20" s="27">
        <v>736.9</v>
      </c>
      <c r="M20" s="27">
        <v>67.75</v>
      </c>
      <c r="N20" s="27">
        <v>4.599</v>
      </c>
      <c r="O20" s="27">
        <v>1170</v>
      </c>
      <c r="P20" s="27">
        <v>5.796</v>
      </c>
      <c r="Q20" s="27">
        <v>303.4</v>
      </c>
      <c r="R20" s="27">
        <v>2.951</v>
      </c>
    </row>
    <row r="21" spans="1:18" ht="12.75">
      <c r="A21" s="27" t="s">
        <v>207</v>
      </c>
      <c r="B21" s="27">
        <v>31.6</v>
      </c>
      <c r="C21" s="27">
        <v>150</v>
      </c>
      <c r="D21" s="27">
        <v>150</v>
      </c>
      <c r="E21" s="27">
        <v>14</v>
      </c>
      <c r="F21" s="27">
        <v>16</v>
      </c>
      <c r="G21" s="27">
        <v>8</v>
      </c>
      <c r="H21" s="27">
        <v>40.31</v>
      </c>
      <c r="I21" s="27">
        <v>845.4</v>
      </c>
      <c r="J21" s="27">
        <v>78.33</v>
      </c>
      <c r="K21" s="27">
        <v>4.579</v>
      </c>
      <c r="L21" s="27">
        <v>845.4</v>
      </c>
      <c r="M21" s="27">
        <v>78.33</v>
      </c>
      <c r="N21" s="27">
        <v>4.579</v>
      </c>
      <c r="O21" s="27">
        <v>1343</v>
      </c>
      <c r="P21" s="27">
        <v>5.771</v>
      </c>
      <c r="Q21" s="27">
        <v>348.2</v>
      </c>
      <c r="R21" s="27">
        <v>2.939</v>
      </c>
    </row>
    <row r="22" spans="1:18" ht="12.75">
      <c r="A22" s="27" t="s">
        <v>208</v>
      </c>
      <c r="B22" s="27">
        <v>33.8</v>
      </c>
      <c r="C22" s="27">
        <v>150</v>
      </c>
      <c r="D22" s="27">
        <v>150</v>
      </c>
      <c r="E22" s="27">
        <v>15</v>
      </c>
      <c r="F22" s="27">
        <v>16</v>
      </c>
      <c r="G22" s="27">
        <v>8</v>
      </c>
      <c r="H22" s="27">
        <v>43.02</v>
      </c>
      <c r="I22" s="27">
        <v>898.1</v>
      </c>
      <c r="J22" s="27">
        <v>83.52</v>
      </c>
      <c r="K22" s="27">
        <v>4.569</v>
      </c>
      <c r="L22" s="27">
        <v>898.1</v>
      </c>
      <c r="M22" s="27">
        <v>83.52</v>
      </c>
      <c r="N22" s="27">
        <v>4.569</v>
      </c>
      <c r="O22" s="27">
        <v>1426</v>
      </c>
      <c r="P22" s="27">
        <v>5.757</v>
      </c>
      <c r="Q22" s="27">
        <v>370.2</v>
      </c>
      <c r="R22" s="27">
        <v>2.933</v>
      </c>
    </row>
    <row r="23" spans="1:18" ht="12.75">
      <c r="A23" s="27" t="s">
        <v>209</v>
      </c>
      <c r="B23" s="27">
        <v>40.1</v>
      </c>
      <c r="C23" s="27">
        <v>150</v>
      </c>
      <c r="D23" s="27">
        <v>150</v>
      </c>
      <c r="E23" s="27">
        <v>18</v>
      </c>
      <c r="F23" s="27">
        <v>16</v>
      </c>
      <c r="G23" s="27">
        <v>8</v>
      </c>
      <c r="H23" s="27">
        <v>51.03</v>
      </c>
      <c r="I23" s="27">
        <v>1050</v>
      </c>
      <c r="J23" s="27">
        <v>98.74</v>
      </c>
      <c r="K23" s="27">
        <v>4.536</v>
      </c>
      <c r="L23" s="27">
        <v>1050</v>
      </c>
      <c r="M23" s="27">
        <v>98.74</v>
      </c>
      <c r="N23" s="27">
        <v>4.536</v>
      </c>
      <c r="O23" s="27">
        <v>1665</v>
      </c>
      <c r="P23" s="27">
        <v>5.712</v>
      </c>
      <c r="Q23" s="27">
        <v>435</v>
      </c>
      <c r="R23" s="27">
        <v>2.92</v>
      </c>
    </row>
    <row r="24" spans="1:18" ht="12.75">
      <c r="A24" s="27" t="s">
        <v>210</v>
      </c>
      <c r="B24" s="27">
        <v>36.2</v>
      </c>
      <c r="C24" s="27">
        <v>160</v>
      </c>
      <c r="D24" s="27">
        <v>160</v>
      </c>
      <c r="E24" s="27">
        <v>15</v>
      </c>
      <c r="F24" s="27">
        <v>17</v>
      </c>
      <c r="G24" s="27">
        <v>8.5</v>
      </c>
      <c r="H24" s="27">
        <v>46.06</v>
      </c>
      <c r="I24" s="27">
        <v>1099</v>
      </c>
      <c r="J24" s="27">
        <v>95.47</v>
      </c>
      <c r="K24" s="27">
        <v>4.884</v>
      </c>
      <c r="L24" s="27">
        <v>1099</v>
      </c>
      <c r="M24" s="27">
        <v>95.47</v>
      </c>
      <c r="N24" s="27">
        <v>4.884</v>
      </c>
      <c r="O24" s="27">
        <v>1745</v>
      </c>
      <c r="P24" s="27">
        <v>6.155</v>
      </c>
      <c r="Q24" s="27">
        <v>452.6</v>
      </c>
      <c r="R24" s="27">
        <v>3.135</v>
      </c>
    </row>
    <row r="25" spans="1:18" ht="12.75">
      <c r="A25" s="27" t="s">
        <v>211</v>
      </c>
      <c r="B25" s="27">
        <v>40.7</v>
      </c>
      <c r="C25" s="27">
        <v>160</v>
      </c>
      <c r="D25" s="27">
        <v>160</v>
      </c>
      <c r="E25" s="27">
        <v>17</v>
      </c>
      <c r="F25" s="27">
        <v>17</v>
      </c>
      <c r="G25" s="27">
        <v>8.5</v>
      </c>
      <c r="H25" s="27">
        <v>51.82</v>
      </c>
      <c r="I25" s="27">
        <v>1225</v>
      </c>
      <c r="J25" s="27">
        <v>107.2</v>
      </c>
      <c r="K25" s="27">
        <v>4.863</v>
      </c>
      <c r="L25" s="27">
        <v>1225</v>
      </c>
      <c r="M25" s="27">
        <v>107.2</v>
      </c>
      <c r="N25" s="27">
        <v>4.863</v>
      </c>
      <c r="O25" s="27">
        <v>1945</v>
      </c>
      <c r="P25" s="27">
        <v>6.127</v>
      </c>
      <c r="Q25" s="27">
        <v>505.8</v>
      </c>
      <c r="R25" s="27">
        <v>3.124</v>
      </c>
    </row>
    <row r="26" spans="1:18" ht="12.75">
      <c r="A26" s="27" t="s">
        <v>212</v>
      </c>
      <c r="B26" s="27">
        <v>43.5</v>
      </c>
      <c r="C26" s="27">
        <v>180</v>
      </c>
      <c r="D26" s="27">
        <v>180</v>
      </c>
      <c r="E26" s="27">
        <v>16</v>
      </c>
      <c r="F26" s="27">
        <v>18</v>
      </c>
      <c r="G26" s="27">
        <v>9</v>
      </c>
      <c r="H26" s="27">
        <v>55.39</v>
      </c>
      <c r="I26" s="27">
        <v>1682</v>
      </c>
      <c r="J26" s="27">
        <v>129.7</v>
      </c>
      <c r="K26" s="27">
        <v>5.511</v>
      </c>
      <c r="L26" s="27">
        <v>1682</v>
      </c>
      <c r="M26" s="27">
        <v>129.7</v>
      </c>
      <c r="N26" s="27">
        <v>5.511</v>
      </c>
      <c r="O26" s="27">
        <v>2673</v>
      </c>
      <c r="P26" s="27">
        <v>6.947</v>
      </c>
      <c r="Q26" s="27">
        <v>691.8</v>
      </c>
      <c r="R26" s="27">
        <v>3.534</v>
      </c>
    </row>
    <row r="27" spans="1:18" ht="12.75">
      <c r="A27" s="27" t="s">
        <v>213</v>
      </c>
      <c r="B27" s="27">
        <v>48.6</v>
      </c>
      <c r="C27" s="27">
        <v>180</v>
      </c>
      <c r="D27" s="27">
        <v>180</v>
      </c>
      <c r="E27" s="27">
        <v>18</v>
      </c>
      <c r="F27" s="27">
        <v>18</v>
      </c>
      <c r="G27" s="27">
        <v>9</v>
      </c>
      <c r="H27" s="27">
        <v>61.91</v>
      </c>
      <c r="I27" s="27">
        <v>1866</v>
      </c>
      <c r="J27" s="27">
        <v>144.7</v>
      </c>
      <c r="K27" s="27">
        <v>5.49</v>
      </c>
      <c r="L27" s="27">
        <v>1866</v>
      </c>
      <c r="M27" s="27">
        <v>144.7</v>
      </c>
      <c r="N27" s="27">
        <v>5.49</v>
      </c>
      <c r="O27" s="27">
        <v>2963</v>
      </c>
      <c r="P27" s="27">
        <v>6.918</v>
      </c>
      <c r="Q27" s="27">
        <v>768.3</v>
      </c>
      <c r="R27" s="27">
        <v>3.523</v>
      </c>
    </row>
    <row r="28" spans="1:18" ht="12.75">
      <c r="A28" s="27" t="s">
        <v>214</v>
      </c>
      <c r="B28" s="27">
        <v>48.5</v>
      </c>
      <c r="C28" s="27">
        <v>200</v>
      </c>
      <c r="D28" s="27">
        <v>200</v>
      </c>
      <c r="E28" s="27">
        <v>16</v>
      </c>
      <c r="F28" s="27">
        <v>18</v>
      </c>
      <c r="G28" s="27">
        <v>9</v>
      </c>
      <c r="H28" s="27">
        <v>61.79</v>
      </c>
      <c r="I28" s="27">
        <v>2341</v>
      </c>
      <c r="J28" s="27">
        <v>161.7</v>
      </c>
      <c r="K28" s="27">
        <v>6.156</v>
      </c>
      <c r="L28" s="27">
        <v>2341</v>
      </c>
      <c r="M28" s="27">
        <v>161.7</v>
      </c>
      <c r="N28" s="27">
        <v>6.156</v>
      </c>
      <c r="O28" s="27">
        <v>3723</v>
      </c>
      <c r="P28" s="27">
        <v>7.762</v>
      </c>
      <c r="Q28" s="27">
        <v>960</v>
      </c>
      <c r="R28" s="27">
        <v>3.942</v>
      </c>
    </row>
    <row r="29" spans="1:18" ht="12.75">
      <c r="A29" s="27" t="s">
        <v>215</v>
      </c>
      <c r="B29" s="27">
        <v>54.2</v>
      </c>
      <c r="C29" s="27">
        <v>200</v>
      </c>
      <c r="D29" s="27">
        <v>200</v>
      </c>
      <c r="E29" s="27">
        <v>18</v>
      </c>
      <c r="F29" s="27">
        <v>18</v>
      </c>
      <c r="G29" s="27">
        <v>9</v>
      </c>
      <c r="H29" s="27">
        <v>69.11</v>
      </c>
      <c r="I29" s="27">
        <v>2600</v>
      </c>
      <c r="J29" s="27">
        <v>180.6</v>
      </c>
      <c r="K29" s="27">
        <v>6.133</v>
      </c>
      <c r="L29" s="27">
        <v>2600</v>
      </c>
      <c r="M29" s="27">
        <v>180.6</v>
      </c>
      <c r="N29" s="27">
        <v>6.133</v>
      </c>
      <c r="O29" s="27">
        <v>4133</v>
      </c>
      <c r="P29" s="27">
        <v>7.733</v>
      </c>
      <c r="Q29" s="27">
        <v>1067</v>
      </c>
      <c r="R29" s="27">
        <v>3.929</v>
      </c>
    </row>
    <row r="30" spans="1:18" ht="12.75">
      <c r="A30" s="27" t="s">
        <v>216</v>
      </c>
      <c r="B30" s="27">
        <v>59.9</v>
      </c>
      <c r="C30" s="27">
        <v>200</v>
      </c>
      <c r="D30" s="27">
        <v>200</v>
      </c>
      <c r="E30" s="27">
        <v>20</v>
      </c>
      <c r="F30" s="27">
        <v>18</v>
      </c>
      <c r="G30" s="27">
        <v>9</v>
      </c>
      <c r="H30" s="27">
        <v>76.35</v>
      </c>
      <c r="I30" s="27">
        <v>2851</v>
      </c>
      <c r="J30" s="27">
        <v>199.1</v>
      </c>
      <c r="K30" s="27">
        <v>6.11</v>
      </c>
      <c r="L30" s="27">
        <v>2851</v>
      </c>
      <c r="M30" s="27">
        <v>199.1</v>
      </c>
      <c r="N30" s="27">
        <v>6.11</v>
      </c>
      <c r="O30" s="27">
        <v>4529</v>
      </c>
      <c r="P30" s="27">
        <v>7.702</v>
      </c>
      <c r="Q30" s="27">
        <v>1172</v>
      </c>
      <c r="R30" s="27">
        <v>3.918</v>
      </c>
    </row>
    <row r="31" spans="1:18" ht="12.75">
      <c r="A31" s="27" t="s">
        <v>217</v>
      </c>
      <c r="B31" s="27">
        <v>71.1</v>
      </c>
      <c r="C31" s="27">
        <v>200</v>
      </c>
      <c r="D31" s="27">
        <v>200</v>
      </c>
      <c r="E31" s="27">
        <v>24</v>
      </c>
      <c r="F31" s="27">
        <v>18</v>
      </c>
      <c r="G31" s="27">
        <v>9</v>
      </c>
      <c r="H31" s="27">
        <v>90.59</v>
      </c>
      <c r="I31" s="27">
        <v>3331</v>
      </c>
      <c r="J31" s="27">
        <v>235.2</v>
      </c>
      <c r="K31" s="27">
        <v>6.064</v>
      </c>
      <c r="L31" s="27">
        <v>3331</v>
      </c>
      <c r="M31" s="27">
        <v>235.2</v>
      </c>
      <c r="N31" s="27">
        <v>6.064</v>
      </c>
      <c r="O31" s="27">
        <v>5284</v>
      </c>
      <c r="P31" s="27">
        <v>7.637</v>
      </c>
      <c r="Q31" s="27">
        <v>1378</v>
      </c>
      <c r="R31" s="27">
        <v>3.8998</v>
      </c>
    </row>
    <row r="32" spans="1:18" ht="12.75">
      <c r="A32" s="27" t="s">
        <v>218</v>
      </c>
      <c r="B32" s="27">
        <v>0.64</v>
      </c>
      <c r="C32" s="27">
        <v>15</v>
      </c>
      <c r="D32" s="27">
        <v>15</v>
      </c>
      <c r="E32" s="27">
        <v>3</v>
      </c>
      <c r="F32" s="27">
        <v>3.5</v>
      </c>
      <c r="G32" s="27">
        <v>2</v>
      </c>
      <c r="H32" s="27">
        <v>0.819</v>
      </c>
      <c r="I32" s="27">
        <v>0.1508</v>
      </c>
      <c r="J32" s="27">
        <v>0.1467</v>
      </c>
      <c r="K32" s="27">
        <v>0.4291</v>
      </c>
      <c r="L32" s="27">
        <v>0.1508</v>
      </c>
      <c r="M32" s="27">
        <v>0.1467</v>
      </c>
      <c r="N32" s="27">
        <v>0.4291</v>
      </c>
      <c r="O32" s="27">
        <v>0.2369</v>
      </c>
      <c r="P32" s="27">
        <v>0.5377</v>
      </c>
      <c r="Q32" s="27">
        <v>0.06474</v>
      </c>
      <c r="R32" s="27">
        <v>0.2811</v>
      </c>
    </row>
    <row r="33" spans="1:18" ht="12.75">
      <c r="A33" s="27" t="s">
        <v>219</v>
      </c>
      <c r="B33" s="27">
        <v>1.14</v>
      </c>
      <c r="C33" s="27">
        <v>20</v>
      </c>
      <c r="D33" s="27">
        <v>20</v>
      </c>
      <c r="E33" s="27">
        <v>4</v>
      </c>
      <c r="F33" s="27">
        <v>3.5</v>
      </c>
      <c r="G33" s="27">
        <v>2</v>
      </c>
      <c r="H33" s="27">
        <v>1.45</v>
      </c>
      <c r="I33" s="27">
        <v>0.48798</v>
      </c>
      <c r="J33" s="27">
        <v>0.3576</v>
      </c>
      <c r="K33" s="27">
        <v>0.5803</v>
      </c>
      <c r="L33" s="27">
        <v>0.48798</v>
      </c>
      <c r="M33" s="27">
        <v>0.3576</v>
      </c>
      <c r="N33" s="27">
        <v>0.5803</v>
      </c>
      <c r="O33" s="27">
        <v>0.7654</v>
      </c>
      <c r="P33" s="27">
        <v>0.7267</v>
      </c>
      <c r="Q33" s="27">
        <v>0.2106</v>
      </c>
      <c r="R33" s="27">
        <v>0.3812</v>
      </c>
    </row>
    <row r="34" spans="1:18" ht="12.75">
      <c r="A34" s="27" t="s">
        <v>220</v>
      </c>
      <c r="B34" s="27">
        <v>1.77</v>
      </c>
      <c r="C34" s="27">
        <v>25</v>
      </c>
      <c r="D34" s="27">
        <v>25</v>
      </c>
      <c r="E34" s="27">
        <v>5</v>
      </c>
      <c r="F34" s="27">
        <v>3.5</v>
      </c>
      <c r="G34" s="27">
        <v>2</v>
      </c>
      <c r="H34" s="27">
        <v>2.26</v>
      </c>
      <c r="I34" s="27">
        <v>1.204</v>
      </c>
      <c r="J34" s="27">
        <v>0.7076</v>
      </c>
      <c r="K34" s="27">
        <v>0.7301</v>
      </c>
      <c r="L34" s="27">
        <v>1.204</v>
      </c>
      <c r="M34" s="27">
        <v>0.7076</v>
      </c>
      <c r="N34" s="27">
        <v>0.7301</v>
      </c>
      <c r="O34" s="27">
        <v>1.888</v>
      </c>
      <c r="P34" s="27">
        <v>0.9141</v>
      </c>
      <c r="Q34" s="27">
        <v>0.52098</v>
      </c>
      <c r="R34" s="27">
        <v>0.4802</v>
      </c>
    </row>
    <row r="35" spans="1:18" ht="12.75">
      <c r="A35" s="27" t="s">
        <v>221</v>
      </c>
      <c r="B35" s="27">
        <v>2.97</v>
      </c>
      <c r="C35" s="27">
        <v>40</v>
      </c>
      <c r="D35" s="27">
        <v>40</v>
      </c>
      <c r="E35" s="27">
        <v>5</v>
      </c>
      <c r="F35" s="27">
        <v>6</v>
      </c>
      <c r="G35" s="27">
        <v>3</v>
      </c>
      <c r="H35" s="27">
        <v>3.79</v>
      </c>
      <c r="I35" s="27">
        <v>5.427</v>
      </c>
      <c r="J35" s="27">
        <v>1.912</v>
      </c>
      <c r="K35" s="27">
        <v>1.197</v>
      </c>
      <c r="L35" s="27">
        <v>5.427</v>
      </c>
      <c r="M35" s="27">
        <v>1.912</v>
      </c>
      <c r="N35" s="27">
        <v>1.197</v>
      </c>
      <c r="O35" s="27">
        <v>8.593</v>
      </c>
      <c r="P35" s="27">
        <v>1.506</v>
      </c>
      <c r="Q35" s="27">
        <v>2.261</v>
      </c>
      <c r="R35" s="27">
        <v>0.7725</v>
      </c>
    </row>
    <row r="36" spans="1:18" ht="12.75">
      <c r="A36" s="27" t="s">
        <v>222</v>
      </c>
      <c r="B36" s="27">
        <v>4</v>
      </c>
      <c r="C36" s="27">
        <v>45</v>
      </c>
      <c r="D36" s="27">
        <v>45</v>
      </c>
      <c r="E36" s="27">
        <v>6</v>
      </c>
      <c r="F36" s="27">
        <v>7</v>
      </c>
      <c r="G36" s="27">
        <v>3.5</v>
      </c>
      <c r="H36" s="27">
        <v>5.09</v>
      </c>
      <c r="I36" s="27">
        <v>9.162</v>
      </c>
      <c r="J36" s="27">
        <v>2.882</v>
      </c>
      <c r="K36" s="27">
        <v>1.341</v>
      </c>
      <c r="L36" s="27">
        <v>9.162</v>
      </c>
      <c r="M36" s="27">
        <v>2.882</v>
      </c>
      <c r="N36" s="27">
        <v>1.341</v>
      </c>
      <c r="O36" s="27">
        <v>14.5</v>
      </c>
      <c r="P36" s="27">
        <v>1.687</v>
      </c>
      <c r="Q36" s="27">
        <v>3.827</v>
      </c>
      <c r="R36" s="27">
        <v>0.8669</v>
      </c>
    </row>
    <row r="37" spans="1:18" ht="12.75">
      <c r="A37" s="27" t="s">
        <v>223</v>
      </c>
      <c r="B37" s="27">
        <v>4.47</v>
      </c>
      <c r="C37" s="27">
        <v>50</v>
      </c>
      <c r="D37" s="27">
        <v>50</v>
      </c>
      <c r="E37" s="27">
        <v>6</v>
      </c>
      <c r="F37" s="27">
        <v>7</v>
      </c>
      <c r="G37" s="27">
        <v>3.5</v>
      </c>
      <c r="H37" s="27">
        <v>5.69</v>
      </c>
      <c r="I37" s="27">
        <v>12.84</v>
      </c>
      <c r="J37" s="27">
        <v>3.612</v>
      </c>
      <c r="K37" s="27">
        <v>1.502</v>
      </c>
      <c r="L37" s="27">
        <v>12.84</v>
      </c>
      <c r="M37" s="27">
        <v>3.612</v>
      </c>
      <c r="N37" s="27">
        <v>1.502</v>
      </c>
      <c r="O37" s="27">
        <v>20.34</v>
      </c>
      <c r="P37" s="27">
        <v>1.89</v>
      </c>
      <c r="Q37" s="27">
        <v>5.339</v>
      </c>
      <c r="R37" s="27">
        <v>0.9684</v>
      </c>
    </row>
    <row r="38" spans="1:18" ht="12.75">
      <c r="A38" s="27" t="s">
        <v>224</v>
      </c>
      <c r="B38" s="27">
        <v>6.46</v>
      </c>
      <c r="C38" s="27">
        <v>55</v>
      </c>
      <c r="D38" s="27">
        <v>55</v>
      </c>
      <c r="E38" s="27">
        <v>8</v>
      </c>
      <c r="F38" s="27">
        <v>8</v>
      </c>
      <c r="G38" s="27">
        <v>4</v>
      </c>
      <c r="H38" s="27">
        <v>8.23</v>
      </c>
      <c r="I38" s="27">
        <v>22.04</v>
      </c>
      <c r="J38" s="27">
        <v>5.716</v>
      </c>
      <c r="K38" s="27">
        <v>1.637</v>
      </c>
      <c r="L38" s="27">
        <v>22.04</v>
      </c>
      <c r="M38" s="27">
        <v>5.716</v>
      </c>
      <c r="N38" s="27">
        <v>1.637</v>
      </c>
      <c r="O38" s="27">
        <v>34.84</v>
      </c>
      <c r="P38" s="27">
        <v>2.058</v>
      </c>
      <c r="Q38" s="27">
        <v>9.242</v>
      </c>
      <c r="R38" s="27">
        <v>1.06</v>
      </c>
    </row>
    <row r="39" spans="1:18" ht="12.75">
      <c r="A39" s="27" t="s">
        <v>225</v>
      </c>
      <c r="B39" s="27">
        <v>4.57</v>
      </c>
      <c r="C39" s="27">
        <v>60</v>
      </c>
      <c r="D39" s="27">
        <v>60</v>
      </c>
      <c r="E39" s="27">
        <v>5</v>
      </c>
      <c r="F39" s="27">
        <v>8</v>
      </c>
      <c r="G39" s="27">
        <v>4</v>
      </c>
      <c r="H39" s="27">
        <v>5.82</v>
      </c>
      <c r="I39" s="27">
        <v>19.37</v>
      </c>
      <c r="J39" s="27">
        <v>4.447</v>
      </c>
      <c r="K39" s="27">
        <v>1.825</v>
      </c>
      <c r="L39" s="27">
        <v>19.37</v>
      </c>
      <c r="M39" s="27">
        <v>4.447</v>
      </c>
      <c r="N39" s="27">
        <v>1.825</v>
      </c>
      <c r="O39" s="27">
        <v>30.71</v>
      </c>
      <c r="P39" s="27">
        <v>2.297</v>
      </c>
      <c r="Q39" s="27">
        <v>8.031</v>
      </c>
      <c r="R39" s="27">
        <v>1.175</v>
      </c>
    </row>
    <row r="40" spans="1:18" ht="12.75">
      <c r="A40" s="27" t="s">
        <v>226</v>
      </c>
      <c r="B40" s="27">
        <v>5.42</v>
      </c>
      <c r="C40" s="27">
        <v>60</v>
      </c>
      <c r="D40" s="27">
        <v>60</v>
      </c>
      <c r="E40" s="27">
        <v>6</v>
      </c>
      <c r="F40" s="27">
        <v>8</v>
      </c>
      <c r="G40" s="27">
        <v>4</v>
      </c>
      <c r="H40" s="27">
        <v>6.91</v>
      </c>
      <c r="I40" s="27">
        <v>22.79</v>
      </c>
      <c r="J40" s="27">
        <v>5.285</v>
      </c>
      <c r="K40" s="27">
        <v>1.816</v>
      </c>
      <c r="L40" s="27">
        <v>22.79</v>
      </c>
      <c r="M40" s="27">
        <v>5.285</v>
      </c>
      <c r="N40" s="27">
        <v>1.816</v>
      </c>
      <c r="O40" s="27">
        <v>36.14</v>
      </c>
      <c r="P40" s="27">
        <v>2.287</v>
      </c>
      <c r="Q40" s="27">
        <v>9.441</v>
      </c>
      <c r="R40" s="27">
        <v>1.169</v>
      </c>
    </row>
    <row r="41" spans="1:18" ht="12.75">
      <c r="A41" s="27" t="s">
        <v>227</v>
      </c>
      <c r="B41" s="27">
        <v>7.09</v>
      </c>
      <c r="C41" s="27">
        <v>60</v>
      </c>
      <c r="D41" s="27">
        <v>60</v>
      </c>
      <c r="E41" s="27">
        <v>8</v>
      </c>
      <c r="F41" s="27">
        <v>8</v>
      </c>
      <c r="G41" s="27">
        <v>4</v>
      </c>
      <c r="H41" s="27">
        <v>9.03</v>
      </c>
      <c r="I41" s="27">
        <v>29.15</v>
      </c>
      <c r="J41" s="27">
        <v>6.89</v>
      </c>
      <c r="K41" s="27">
        <v>1.797</v>
      </c>
      <c r="L41" s="27">
        <v>29.15</v>
      </c>
      <c r="M41" s="27">
        <v>6.89</v>
      </c>
      <c r="N41" s="27">
        <v>1.797</v>
      </c>
      <c r="O41" s="27">
        <v>46.15</v>
      </c>
      <c r="P41" s="27">
        <v>2.261</v>
      </c>
      <c r="Q41" s="27">
        <v>12.16</v>
      </c>
      <c r="R41" s="27">
        <v>1.161</v>
      </c>
    </row>
    <row r="42" spans="1:18" ht="12.75">
      <c r="A42" s="27" t="s">
        <v>228</v>
      </c>
      <c r="B42" s="27">
        <v>8.69</v>
      </c>
      <c r="C42" s="27">
        <v>60</v>
      </c>
      <c r="D42" s="27">
        <v>60</v>
      </c>
      <c r="E42" s="27">
        <v>10</v>
      </c>
      <c r="F42" s="27">
        <v>8</v>
      </c>
      <c r="G42" s="27">
        <v>4</v>
      </c>
      <c r="H42" s="27">
        <v>11.1</v>
      </c>
      <c r="I42" s="27">
        <v>34.93</v>
      </c>
      <c r="J42" s="27">
        <v>8.408</v>
      </c>
      <c r="K42" s="27">
        <v>1.776</v>
      </c>
      <c r="L42" s="27">
        <v>34.93</v>
      </c>
      <c r="M42" s="27">
        <v>8.408</v>
      </c>
      <c r="N42" s="27">
        <v>1.776</v>
      </c>
      <c r="O42" s="27">
        <v>55.06</v>
      </c>
      <c r="P42" s="27">
        <v>2.23</v>
      </c>
      <c r="Q42" s="27">
        <v>14.8</v>
      </c>
      <c r="R42" s="27">
        <v>1.156</v>
      </c>
    </row>
    <row r="43" spans="1:18" ht="12.75">
      <c r="A43" s="27" t="s">
        <v>229</v>
      </c>
      <c r="B43" s="27">
        <v>6.83</v>
      </c>
      <c r="C43" s="27">
        <v>65</v>
      </c>
      <c r="D43" s="27">
        <v>65</v>
      </c>
      <c r="E43" s="27">
        <v>7</v>
      </c>
      <c r="F43" s="27">
        <v>9</v>
      </c>
      <c r="G43" s="27">
        <v>4.5</v>
      </c>
      <c r="H43" s="27">
        <v>8.7</v>
      </c>
      <c r="I43" s="27">
        <v>33.43</v>
      </c>
      <c r="J43" s="27">
        <v>7.185</v>
      </c>
      <c r="K43" s="27">
        <v>1.961</v>
      </c>
      <c r="L43" s="27">
        <v>33.43</v>
      </c>
      <c r="M43" s="27">
        <v>7.185</v>
      </c>
      <c r="N43" s="27">
        <v>1.961</v>
      </c>
      <c r="O43" s="27">
        <v>52.996</v>
      </c>
      <c r="P43" s="27">
        <v>2.469</v>
      </c>
      <c r="Q43" s="27">
        <v>13.87</v>
      </c>
      <c r="R43" s="27">
        <v>1.263</v>
      </c>
    </row>
    <row r="44" spans="1:18" ht="12.75">
      <c r="A44" s="27" t="s">
        <v>230</v>
      </c>
      <c r="B44" s="27">
        <v>6.38</v>
      </c>
      <c r="C44" s="27">
        <v>70</v>
      </c>
      <c r="D44" s="27">
        <v>70</v>
      </c>
      <c r="E44" s="27">
        <v>6</v>
      </c>
      <c r="F44" s="27">
        <v>9</v>
      </c>
      <c r="G44" s="27">
        <v>4.5</v>
      </c>
      <c r="H44" s="27">
        <v>8.13</v>
      </c>
      <c r="I44" s="27">
        <v>36.88</v>
      </c>
      <c r="J44" s="27">
        <v>7.272</v>
      </c>
      <c r="K44" s="27">
        <v>2.13</v>
      </c>
      <c r="L44" s="27">
        <v>36.88</v>
      </c>
      <c r="M44" s="27">
        <v>7.272</v>
      </c>
      <c r="N44" s="27">
        <v>2.13</v>
      </c>
      <c r="O44" s="27">
        <v>58.5</v>
      </c>
      <c r="P44" s="27">
        <v>2.683</v>
      </c>
      <c r="Q44" s="27">
        <v>15.27</v>
      </c>
      <c r="R44" s="27">
        <v>1.371</v>
      </c>
    </row>
    <row r="45" spans="1:18" ht="12.75">
      <c r="A45" s="27" t="s">
        <v>231</v>
      </c>
      <c r="B45" s="27">
        <v>7.38</v>
      </c>
      <c r="C45" s="27">
        <v>70</v>
      </c>
      <c r="D45" s="27">
        <v>70</v>
      </c>
      <c r="E45" s="27">
        <v>7</v>
      </c>
      <c r="F45" s="27">
        <v>9</v>
      </c>
      <c r="G45" s="27">
        <v>4.5</v>
      </c>
      <c r="H45" s="27">
        <v>9.4</v>
      </c>
      <c r="I45" s="27">
        <v>42.3</v>
      </c>
      <c r="J45" s="27">
        <v>8.411</v>
      </c>
      <c r="K45" s="27">
        <v>2.122</v>
      </c>
      <c r="L45" s="27">
        <v>42.3</v>
      </c>
      <c r="M45" s="27">
        <v>8.411</v>
      </c>
      <c r="N45" s="27">
        <v>2.122</v>
      </c>
      <c r="O45" s="27">
        <v>67.09</v>
      </c>
      <c r="P45" s="27">
        <v>2.672</v>
      </c>
      <c r="Q45" s="27">
        <v>17.5</v>
      </c>
      <c r="R45" s="27">
        <v>1.365</v>
      </c>
    </row>
    <row r="46" spans="1:18" ht="12.75">
      <c r="A46" s="27" t="s">
        <v>232</v>
      </c>
      <c r="B46" s="27">
        <v>9.34</v>
      </c>
      <c r="C46" s="27">
        <v>70</v>
      </c>
      <c r="D46" s="27">
        <v>70</v>
      </c>
      <c r="E46" s="27">
        <v>9</v>
      </c>
      <c r="F46" s="27">
        <v>9</v>
      </c>
      <c r="G46" s="27">
        <v>4.5</v>
      </c>
      <c r="H46" s="27">
        <v>11.9</v>
      </c>
      <c r="I46" s="27">
        <v>52.47</v>
      </c>
      <c r="J46" s="27">
        <v>10.6</v>
      </c>
      <c r="K46" s="27">
        <v>2.102</v>
      </c>
      <c r="L46" s="27">
        <v>52.47</v>
      </c>
      <c r="M46" s="27">
        <v>10.6</v>
      </c>
      <c r="N46" s="27">
        <v>2.102</v>
      </c>
      <c r="O46" s="27">
        <v>83.09</v>
      </c>
      <c r="P46" s="27">
        <v>2.645</v>
      </c>
      <c r="Q46" s="27">
        <v>21.84</v>
      </c>
      <c r="R46" s="27">
        <v>1.356</v>
      </c>
    </row>
    <row r="47" spans="1:18" ht="12.75">
      <c r="A47" s="27" t="s">
        <v>233</v>
      </c>
      <c r="B47" s="27">
        <v>11.2</v>
      </c>
      <c r="C47" s="27">
        <v>70</v>
      </c>
      <c r="D47" s="27">
        <v>70</v>
      </c>
      <c r="E47" s="27">
        <v>11</v>
      </c>
      <c r="F47" s="27">
        <v>9</v>
      </c>
      <c r="G47" s="27">
        <v>4.5</v>
      </c>
      <c r="H47" s="27">
        <v>14.3</v>
      </c>
      <c r="I47" s="27">
        <v>61.83</v>
      </c>
      <c r="J47" s="27">
        <v>12.69</v>
      </c>
      <c r="K47" s="27">
        <v>2.081</v>
      </c>
      <c r="L47" s="27">
        <v>61.83</v>
      </c>
      <c r="M47" s="27">
        <v>12.69</v>
      </c>
      <c r="N47" s="27">
        <v>2.081</v>
      </c>
      <c r="O47" s="27">
        <v>97.6</v>
      </c>
      <c r="P47" s="27">
        <v>2.615</v>
      </c>
      <c r="Q47" s="27">
        <v>26.06</v>
      </c>
      <c r="R47" s="27">
        <v>1.351</v>
      </c>
    </row>
    <row r="48" spans="1:18" ht="12.75">
      <c r="A48" s="27" t="s">
        <v>234</v>
      </c>
      <c r="B48" s="27">
        <v>7.34</v>
      </c>
      <c r="C48" s="27">
        <v>80</v>
      </c>
      <c r="D48" s="27">
        <v>80</v>
      </c>
      <c r="E48" s="27">
        <v>6</v>
      </c>
      <c r="F48" s="27">
        <v>10</v>
      </c>
      <c r="G48" s="27">
        <v>5</v>
      </c>
      <c r="H48" s="27">
        <v>9.35</v>
      </c>
      <c r="I48" s="27">
        <v>55.82</v>
      </c>
      <c r="J48" s="27">
        <v>9.571</v>
      </c>
      <c r="K48" s="27">
        <v>2.444</v>
      </c>
      <c r="L48" s="27">
        <v>55.82</v>
      </c>
      <c r="M48" s="27">
        <v>9.571</v>
      </c>
      <c r="N48" s="27">
        <v>2.444</v>
      </c>
      <c r="O48" s="27">
        <v>88.52</v>
      </c>
      <c r="P48" s="27">
        <v>3.077</v>
      </c>
      <c r="Q48" s="27">
        <v>23.13</v>
      </c>
      <c r="R48" s="27">
        <v>1.573</v>
      </c>
    </row>
    <row r="49" spans="1:18" ht="12.75">
      <c r="A49" s="27" t="s">
        <v>235</v>
      </c>
      <c r="B49" s="27">
        <v>8.49</v>
      </c>
      <c r="C49" s="27">
        <v>80</v>
      </c>
      <c r="D49" s="27">
        <v>80</v>
      </c>
      <c r="E49" s="27">
        <v>7</v>
      </c>
      <c r="F49" s="27">
        <v>10</v>
      </c>
      <c r="G49" s="27">
        <v>5</v>
      </c>
      <c r="H49" s="27">
        <v>10.8</v>
      </c>
      <c r="I49" s="27">
        <v>64.19</v>
      </c>
      <c r="J49" s="27">
        <v>11.09</v>
      </c>
      <c r="K49" s="27">
        <v>2.436</v>
      </c>
      <c r="L49" s="27">
        <v>64.19</v>
      </c>
      <c r="M49" s="27">
        <v>11.09</v>
      </c>
      <c r="N49" s="27">
        <v>2.436</v>
      </c>
      <c r="O49" s="27">
        <v>101.8</v>
      </c>
      <c r="P49" s="27">
        <v>3.068</v>
      </c>
      <c r="Q49" s="27">
        <v>26.54</v>
      </c>
      <c r="R49" s="27">
        <v>1.566</v>
      </c>
    </row>
    <row r="50" spans="1:18" ht="12.75">
      <c r="A50" s="27" t="s">
        <v>236</v>
      </c>
      <c r="B50" s="27">
        <v>9.66</v>
      </c>
      <c r="C50" s="27">
        <v>80</v>
      </c>
      <c r="D50" s="27">
        <v>80</v>
      </c>
      <c r="E50" s="27">
        <v>8</v>
      </c>
      <c r="F50" s="27">
        <v>10</v>
      </c>
      <c r="G50" s="27">
        <v>5</v>
      </c>
      <c r="H50" s="27">
        <v>12.3</v>
      </c>
      <c r="I50" s="27">
        <v>72.25</v>
      </c>
      <c r="J50" s="27">
        <v>12.58</v>
      </c>
      <c r="K50" s="27">
        <v>2.427</v>
      </c>
      <c r="L50" s="27">
        <v>72.25</v>
      </c>
      <c r="M50" s="27">
        <v>12.58</v>
      </c>
      <c r="N50" s="27">
        <v>2.427</v>
      </c>
      <c r="O50" s="27">
        <v>114.6</v>
      </c>
      <c r="P50" s="27">
        <v>3.057</v>
      </c>
      <c r="Q50" s="27">
        <v>29.88</v>
      </c>
      <c r="R50" s="27">
        <v>1.561</v>
      </c>
    </row>
    <row r="51" spans="1:18" ht="12.75">
      <c r="A51" s="27" t="s">
        <v>237</v>
      </c>
      <c r="B51" s="27">
        <v>11.9</v>
      </c>
      <c r="C51" s="27">
        <v>80</v>
      </c>
      <c r="D51" s="27">
        <v>80</v>
      </c>
      <c r="E51" s="27">
        <v>10</v>
      </c>
      <c r="F51" s="27">
        <v>10</v>
      </c>
      <c r="G51" s="27">
        <v>5</v>
      </c>
      <c r="H51" s="27">
        <v>15.1</v>
      </c>
      <c r="I51" s="27">
        <v>87.5</v>
      </c>
      <c r="J51" s="27">
        <v>15.45</v>
      </c>
      <c r="K51" s="27">
        <v>2.407</v>
      </c>
      <c r="L51" s="27">
        <v>87.5</v>
      </c>
      <c r="M51" s="27">
        <v>15.45</v>
      </c>
      <c r="N51" s="27">
        <v>2.407</v>
      </c>
      <c r="O51" s="27">
        <v>138.6</v>
      </c>
      <c r="P51" s="27">
        <v>3.029</v>
      </c>
      <c r="Q51" s="27">
        <v>36.38</v>
      </c>
      <c r="R51" s="27">
        <v>1.552</v>
      </c>
    </row>
    <row r="52" spans="1:18" ht="12.75">
      <c r="A52" s="27" t="s">
        <v>238</v>
      </c>
      <c r="B52" s="27">
        <v>14.1</v>
      </c>
      <c r="C52" s="27">
        <v>80</v>
      </c>
      <c r="D52" s="27">
        <v>80</v>
      </c>
      <c r="E52" s="27">
        <v>12</v>
      </c>
      <c r="F52" s="27">
        <v>10</v>
      </c>
      <c r="G52" s="27">
        <v>5</v>
      </c>
      <c r="H52" s="27">
        <v>17.9</v>
      </c>
      <c r="I52" s="27">
        <v>101.7</v>
      </c>
      <c r="J52" s="27">
        <v>18.2</v>
      </c>
      <c r="K52" s="27">
        <v>2.386</v>
      </c>
      <c r="L52" s="27">
        <v>101.7</v>
      </c>
      <c r="M52" s="27">
        <v>18.2</v>
      </c>
      <c r="N52" s="27">
        <v>2.386</v>
      </c>
      <c r="O52" s="27">
        <v>160.7</v>
      </c>
      <c r="P52" s="27">
        <v>2.999</v>
      </c>
      <c r="Q52" s="27">
        <v>42.7</v>
      </c>
      <c r="R52" s="27">
        <v>1.546</v>
      </c>
    </row>
    <row r="53" spans="1:18" ht="12.75">
      <c r="A53" s="27" t="s">
        <v>239</v>
      </c>
      <c r="B53" s="27">
        <v>8</v>
      </c>
      <c r="C53" s="27">
        <v>90</v>
      </c>
      <c r="D53" s="27">
        <v>90</v>
      </c>
      <c r="E53" s="27">
        <v>6</v>
      </c>
      <c r="F53" s="27">
        <v>11</v>
      </c>
      <c r="G53" s="27">
        <v>5.5</v>
      </c>
      <c r="H53" s="27">
        <v>10.6</v>
      </c>
      <c r="I53" s="27">
        <v>80.31</v>
      </c>
      <c r="J53" s="27">
        <v>12.18</v>
      </c>
      <c r="K53" s="27">
        <v>2.757</v>
      </c>
      <c r="L53" s="27">
        <v>80.31</v>
      </c>
      <c r="M53" s="27">
        <v>12.18</v>
      </c>
      <c r="N53" s="27">
        <v>2.757</v>
      </c>
      <c r="O53" s="27">
        <v>127.3</v>
      </c>
      <c r="P53" s="27">
        <v>3.47</v>
      </c>
      <c r="Q53" s="27">
        <v>33.34</v>
      </c>
      <c r="R53" s="27">
        <v>1.776</v>
      </c>
    </row>
    <row r="54" spans="1:18" ht="12.75">
      <c r="A54" s="27" t="s">
        <v>240</v>
      </c>
      <c r="B54" s="27">
        <v>14.7</v>
      </c>
      <c r="C54" s="27">
        <v>90</v>
      </c>
      <c r="D54" s="27">
        <v>90</v>
      </c>
      <c r="E54" s="27">
        <v>11</v>
      </c>
      <c r="F54" s="27">
        <v>11</v>
      </c>
      <c r="G54" s="27">
        <v>5.5</v>
      </c>
      <c r="H54" s="27">
        <v>18.7</v>
      </c>
      <c r="I54" s="27">
        <v>137.6</v>
      </c>
      <c r="J54" s="27">
        <v>21.57</v>
      </c>
      <c r="K54" s="27">
        <v>2.712</v>
      </c>
      <c r="L54" s="27">
        <v>137.6</v>
      </c>
      <c r="M54" s="27">
        <v>21.57</v>
      </c>
      <c r="N54" s="27">
        <v>2.712</v>
      </c>
      <c r="O54" s="27">
        <v>218.1</v>
      </c>
      <c r="P54" s="27">
        <v>3.414</v>
      </c>
      <c r="Q54" s="27">
        <v>57.15</v>
      </c>
      <c r="R54" s="27">
        <v>1.747</v>
      </c>
    </row>
    <row r="55" spans="1:18" ht="12.75">
      <c r="A55" s="27" t="s">
        <v>241</v>
      </c>
      <c r="B55" s="27">
        <v>17.1</v>
      </c>
      <c r="C55" s="27">
        <v>90</v>
      </c>
      <c r="D55" s="27">
        <v>90</v>
      </c>
      <c r="E55" s="27">
        <v>13</v>
      </c>
      <c r="F55" s="27">
        <v>11</v>
      </c>
      <c r="G55" s="27">
        <v>5.5</v>
      </c>
      <c r="H55" s="27">
        <v>21.8</v>
      </c>
      <c r="I55" s="27">
        <v>158.1</v>
      </c>
      <c r="J55" s="27">
        <v>25.08</v>
      </c>
      <c r="K55" s="27">
        <v>2.69</v>
      </c>
      <c r="L55" s="27">
        <v>158.1</v>
      </c>
      <c r="M55" s="27">
        <v>25.08</v>
      </c>
      <c r="N55" s="27">
        <v>2.69</v>
      </c>
      <c r="O55" s="27">
        <v>250</v>
      </c>
      <c r="P55" s="27">
        <v>3.383</v>
      </c>
      <c r="Q55" s="27">
        <v>66.2</v>
      </c>
      <c r="R55" s="27">
        <v>1.741</v>
      </c>
    </row>
    <row r="56" spans="1:18" ht="12.75">
      <c r="A56" s="27" t="s">
        <v>242</v>
      </c>
      <c r="B56" s="27">
        <v>19.5</v>
      </c>
      <c r="C56" s="27">
        <v>90</v>
      </c>
      <c r="D56" s="27">
        <v>90</v>
      </c>
      <c r="E56" s="27">
        <v>15</v>
      </c>
      <c r="F56" s="27">
        <v>11</v>
      </c>
      <c r="G56" s="27">
        <v>5.5</v>
      </c>
      <c r="H56" s="27">
        <v>24.9</v>
      </c>
      <c r="I56" s="27">
        <v>177.3</v>
      </c>
      <c r="J56" s="27">
        <v>28.47</v>
      </c>
      <c r="K56" s="27">
        <v>2.669</v>
      </c>
      <c r="L56" s="27">
        <v>177.3</v>
      </c>
      <c r="M56" s="27">
        <v>28.47</v>
      </c>
      <c r="N56" s="27">
        <v>2.669</v>
      </c>
      <c r="O56" s="27">
        <v>279.4</v>
      </c>
      <c r="P56" s="27">
        <v>3.351</v>
      </c>
      <c r="Q56" s="27">
        <v>75.11</v>
      </c>
      <c r="R56" s="27">
        <v>1.738</v>
      </c>
    </row>
    <row r="57" spans="1:18" ht="12.75">
      <c r="A57" s="27" t="s">
        <v>243</v>
      </c>
      <c r="B57" s="27">
        <v>9.29</v>
      </c>
      <c r="C57" s="27">
        <v>100</v>
      </c>
      <c r="D57" s="27">
        <v>100</v>
      </c>
      <c r="E57" s="27">
        <v>6</v>
      </c>
      <c r="F57" s="27">
        <v>12</v>
      </c>
      <c r="G57" s="27">
        <v>6</v>
      </c>
      <c r="H57" s="27">
        <v>11.8</v>
      </c>
      <c r="I57" s="27">
        <v>111.1</v>
      </c>
      <c r="J57" s="27">
        <v>15.09</v>
      </c>
      <c r="K57" s="27">
        <v>3.069</v>
      </c>
      <c r="L57" s="27">
        <v>111.1</v>
      </c>
      <c r="M57" s="27">
        <v>15.09</v>
      </c>
      <c r="N57" s="27">
        <v>3.069</v>
      </c>
      <c r="O57" s="27">
        <v>175.9</v>
      </c>
      <c r="P57" s="27">
        <v>3.862</v>
      </c>
      <c r="Q57" s="27">
        <v>46.2</v>
      </c>
      <c r="R57" s="27">
        <v>1.979</v>
      </c>
    </row>
    <row r="58" spans="1:18" ht="12.75">
      <c r="A58" s="27" t="s">
        <v>244</v>
      </c>
      <c r="B58" s="27">
        <v>10.8</v>
      </c>
      <c r="C58" s="27">
        <v>100</v>
      </c>
      <c r="D58" s="27">
        <v>100</v>
      </c>
      <c r="E58" s="27">
        <v>7</v>
      </c>
      <c r="F58" s="27">
        <v>12</v>
      </c>
      <c r="G58" s="27">
        <v>6</v>
      </c>
      <c r="H58" s="27">
        <v>13.7</v>
      </c>
      <c r="I58" s="27">
        <v>128.2</v>
      </c>
      <c r="J58" s="27">
        <v>17.54</v>
      </c>
      <c r="K58" s="27">
        <v>3.063</v>
      </c>
      <c r="L58" s="27">
        <v>128.2</v>
      </c>
      <c r="M58" s="27">
        <v>17.54</v>
      </c>
      <c r="N58" s="27">
        <v>3.063</v>
      </c>
      <c r="O58" s="27">
        <v>203.3</v>
      </c>
      <c r="P58" s="27">
        <v>3.857</v>
      </c>
      <c r="Q58" s="27">
        <v>53.11</v>
      </c>
      <c r="R58" s="27">
        <v>1.971</v>
      </c>
    </row>
    <row r="59" spans="1:18" ht="12.75">
      <c r="A59" s="27" t="s">
        <v>192</v>
      </c>
      <c r="B59" s="27">
        <v>12.2</v>
      </c>
      <c r="C59" s="27">
        <v>100</v>
      </c>
      <c r="D59" s="27">
        <v>100</v>
      </c>
      <c r="E59" s="27">
        <v>8</v>
      </c>
      <c r="F59" s="27">
        <v>12</v>
      </c>
      <c r="G59" s="27">
        <v>6</v>
      </c>
      <c r="H59" s="27">
        <v>15.5</v>
      </c>
      <c r="I59" s="27">
        <v>144.8</v>
      </c>
      <c r="J59" s="27">
        <v>19.94</v>
      </c>
      <c r="K59" s="27">
        <v>3.055</v>
      </c>
      <c r="L59" s="27">
        <v>144.8</v>
      </c>
      <c r="M59" s="27">
        <v>19.94</v>
      </c>
      <c r="N59" s="27">
        <v>3.055</v>
      </c>
      <c r="O59" s="27">
        <v>229.8</v>
      </c>
      <c r="P59" s="27">
        <v>3.849</v>
      </c>
      <c r="Q59" s="27">
        <v>59.86</v>
      </c>
      <c r="R59" s="27">
        <v>1.964</v>
      </c>
    </row>
    <row r="60" spans="1:18" ht="12.75">
      <c r="A60" s="27" t="s">
        <v>245</v>
      </c>
      <c r="B60" s="27">
        <v>20.6</v>
      </c>
      <c r="C60" s="27">
        <v>100</v>
      </c>
      <c r="D60" s="27">
        <v>100</v>
      </c>
      <c r="E60" s="27">
        <v>14</v>
      </c>
      <c r="F60" s="27">
        <v>12</v>
      </c>
      <c r="G60" s="27">
        <v>6</v>
      </c>
      <c r="H60" s="27">
        <v>26.2</v>
      </c>
      <c r="I60" s="27">
        <v>235</v>
      </c>
      <c r="J60" s="27">
        <v>33.48</v>
      </c>
      <c r="K60" s="27">
        <v>2.995</v>
      </c>
      <c r="L60" s="27">
        <v>235</v>
      </c>
      <c r="M60" s="27">
        <v>33.48</v>
      </c>
      <c r="N60" s="27">
        <v>2.995</v>
      </c>
      <c r="O60" s="27">
        <v>371.8</v>
      </c>
      <c r="P60" s="27">
        <v>3.767</v>
      </c>
      <c r="Q60" s="27">
        <v>98.2</v>
      </c>
      <c r="R60" s="27">
        <v>1.936</v>
      </c>
    </row>
    <row r="61" spans="1:18" ht="12.75">
      <c r="A61" s="27" t="s">
        <v>246</v>
      </c>
      <c r="B61" s="27">
        <v>23.2</v>
      </c>
      <c r="C61" s="27">
        <v>100</v>
      </c>
      <c r="D61" s="27">
        <v>100</v>
      </c>
      <c r="E61" s="27">
        <v>16</v>
      </c>
      <c r="F61" s="27">
        <v>12</v>
      </c>
      <c r="G61" s="27">
        <v>6</v>
      </c>
      <c r="H61" s="27">
        <v>29.6</v>
      </c>
      <c r="I61" s="27">
        <v>261.7</v>
      </c>
      <c r="J61" s="27">
        <v>37.7</v>
      </c>
      <c r="K61" s="27">
        <v>2.974</v>
      </c>
      <c r="L61" s="27">
        <v>261.7</v>
      </c>
      <c r="M61" s="27">
        <v>37.7</v>
      </c>
      <c r="N61" s="27">
        <v>2.974</v>
      </c>
      <c r="O61" s="27">
        <v>413</v>
      </c>
      <c r="P61" s="27">
        <v>3.736</v>
      </c>
      <c r="Q61" s="27">
        <v>110.5</v>
      </c>
      <c r="R61" s="27">
        <v>1.932</v>
      </c>
    </row>
    <row r="62" spans="1:18" ht="12.75">
      <c r="A62" s="27" t="s">
        <v>247</v>
      </c>
      <c r="B62" s="27">
        <v>14.7</v>
      </c>
      <c r="C62" s="27">
        <v>120</v>
      </c>
      <c r="D62" s="27">
        <v>120</v>
      </c>
      <c r="E62" s="27">
        <v>8</v>
      </c>
      <c r="F62" s="27">
        <v>13</v>
      </c>
      <c r="G62" s="27">
        <v>6.5</v>
      </c>
      <c r="H62" s="27">
        <v>18.7</v>
      </c>
      <c r="I62" s="27">
        <v>255.4</v>
      </c>
      <c r="J62" s="27">
        <v>29.11</v>
      </c>
      <c r="K62" s="27">
        <v>3.692</v>
      </c>
      <c r="L62" s="27">
        <v>255.4</v>
      </c>
      <c r="M62" s="27">
        <v>29.11</v>
      </c>
      <c r="N62" s="27">
        <v>3.692</v>
      </c>
      <c r="O62" s="27">
        <v>405.4</v>
      </c>
      <c r="P62" s="27">
        <v>4.651</v>
      </c>
      <c r="Q62" s="27">
        <v>105.5</v>
      </c>
      <c r="R62" s="27">
        <v>2.372</v>
      </c>
    </row>
    <row r="63" spans="1:18" ht="12.75">
      <c r="A63" s="27" t="s">
        <v>248</v>
      </c>
      <c r="B63" s="27">
        <v>16.5</v>
      </c>
      <c r="C63" s="27">
        <v>120</v>
      </c>
      <c r="D63" s="27">
        <v>120</v>
      </c>
      <c r="E63" s="27">
        <v>9</v>
      </c>
      <c r="F63" s="27">
        <v>13</v>
      </c>
      <c r="G63" s="27">
        <v>6.5</v>
      </c>
      <c r="H63" s="27">
        <v>21</v>
      </c>
      <c r="I63" s="27">
        <v>284.5</v>
      </c>
      <c r="J63" s="27">
        <v>32.59</v>
      </c>
      <c r="K63" s="27">
        <v>3.683</v>
      </c>
      <c r="L63" s="27">
        <v>284.5</v>
      </c>
      <c r="M63" s="27">
        <v>32.59</v>
      </c>
      <c r="N63" s="27">
        <v>3.683</v>
      </c>
      <c r="O63" s="27">
        <v>451.8</v>
      </c>
      <c r="P63" s="27">
        <v>4.642</v>
      </c>
      <c r="Q63" s="27">
        <v>117.3</v>
      </c>
      <c r="R63" s="27">
        <v>2.365</v>
      </c>
    </row>
    <row r="64" spans="1:18" ht="12.75">
      <c r="A64" s="27" t="s">
        <v>249</v>
      </c>
      <c r="B64" s="27">
        <v>31.5</v>
      </c>
      <c r="C64" s="27">
        <v>120</v>
      </c>
      <c r="D64" s="27">
        <v>120</v>
      </c>
      <c r="E64" s="27">
        <v>18</v>
      </c>
      <c r="F64" s="27">
        <v>13</v>
      </c>
      <c r="G64" s="27">
        <v>6.5</v>
      </c>
      <c r="H64" s="27">
        <v>40.1</v>
      </c>
      <c r="I64" s="27">
        <v>516.7</v>
      </c>
      <c r="J64" s="27">
        <v>61.72</v>
      </c>
      <c r="K64" s="27">
        <v>3.588</v>
      </c>
      <c r="L64" s="27">
        <v>516.7</v>
      </c>
      <c r="M64" s="27">
        <v>61.72</v>
      </c>
      <c r="N64" s="27">
        <v>3.588</v>
      </c>
      <c r="O64" s="27">
        <v>816.6</v>
      </c>
      <c r="P64" s="27">
        <v>4.51</v>
      </c>
      <c r="Q64" s="27">
        <v>216.8</v>
      </c>
      <c r="R64" s="27">
        <v>2.324</v>
      </c>
    </row>
    <row r="65" spans="1:18" ht="12.75">
      <c r="A65" s="27" t="s">
        <v>250</v>
      </c>
      <c r="B65" s="27">
        <v>27.2</v>
      </c>
      <c r="C65" s="27">
        <v>130</v>
      </c>
      <c r="D65" s="27">
        <v>130</v>
      </c>
      <c r="E65" s="27">
        <v>14</v>
      </c>
      <c r="F65" s="27">
        <v>14</v>
      </c>
      <c r="G65" s="27">
        <v>7</v>
      </c>
      <c r="H65" s="27">
        <v>34.7</v>
      </c>
      <c r="I65" s="27">
        <v>540.1</v>
      </c>
      <c r="J65" s="27">
        <v>58.2</v>
      </c>
      <c r="K65" s="27">
        <v>3.948</v>
      </c>
      <c r="L65" s="27">
        <v>540.1</v>
      </c>
      <c r="M65" s="27">
        <v>58.2</v>
      </c>
      <c r="N65" s="27">
        <v>3.948</v>
      </c>
      <c r="O65" s="27">
        <v>857.1</v>
      </c>
      <c r="P65" s="27">
        <v>4.974</v>
      </c>
      <c r="Q65" s="27">
        <v>223</v>
      </c>
      <c r="R65" s="27">
        <v>2.537</v>
      </c>
    </row>
    <row r="66" spans="1:18" ht="12.75">
      <c r="A66" s="27" t="s">
        <v>251</v>
      </c>
      <c r="B66" s="27">
        <v>30.9</v>
      </c>
      <c r="C66" s="27">
        <v>130</v>
      </c>
      <c r="D66" s="27">
        <v>130</v>
      </c>
      <c r="E66" s="27">
        <v>16</v>
      </c>
      <c r="F66" s="27">
        <v>14</v>
      </c>
      <c r="G66" s="27">
        <v>7</v>
      </c>
      <c r="H66" s="27">
        <v>39.3</v>
      </c>
      <c r="I66" s="27">
        <v>605</v>
      </c>
      <c r="J66" s="27">
        <v>65.75</v>
      </c>
      <c r="K66" s="27">
        <v>3.926</v>
      </c>
      <c r="L66" s="27">
        <v>605</v>
      </c>
      <c r="M66" s="27">
        <v>65.75</v>
      </c>
      <c r="N66" s="27">
        <v>3.926</v>
      </c>
      <c r="O66" s="27">
        <v>959</v>
      </c>
      <c r="P66" s="27">
        <v>4.943</v>
      </c>
      <c r="Q66" s="27">
        <v>250.9</v>
      </c>
      <c r="R66" s="27">
        <v>2.528</v>
      </c>
    </row>
    <row r="67" spans="1:18" ht="12.75">
      <c r="A67" s="27" t="s">
        <v>252</v>
      </c>
      <c r="B67" s="27">
        <v>31.4</v>
      </c>
      <c r="C67" s="27">
        <v>140</v>
      </c>
      <c r="D67" s="27">
        <v>140</v>
      </c>
      <c r="E67" s="27">
        <v>15</v>
      </c>
      <c r="F67" s="27">
        <v>15</v>
      </c>
      <c r="G67" s="27">
        <v>7.5</v>
      </c>
      <c r="H67" s="27">
        <v>40</v>
      </c>
      <c r="I67" s="27">
        <v>723.3</v>
      </c>
      <c r="J67" s="27">
        <v>72.36</v>
      </c>
      <c r="K67" s="27">
        <v>4.253</v>
      </c>
      <c r="L67" s="27">
        <v>723.3</v>
      </c>
      <c r="M67" s="27">
        <v>72.36</v>
      </c>
      <c r="N67" s="27">
        <v>4.253</v>
      </c>
      <c r="O67" s="27">
        <v>1148</v>
      </c>
      <c r="P67" s="27">
        <v>5.358</v>
      </c>
      <c r="Q67" s="27">
        <v>298.6</v>
      </c>
      <c r="R67" s="27">
        <v>2.733</v>
      </c>
    </row>
    <row r="68" spans="1:18" ht="12.75">
      <c r="A68" s="27" t="s">
        <v>253</v>
      </c>
      <c r="B68" s="27">
        <v>35.3</v>
      </c>
      <c r="C68" s="27">
        <v>140</v>
      </c>
      <c r="D68" s="27">
        <v>140</v>
      </c>
      <c r="E68" s="27">
        <v>17</v>
      </c>
      <c r="F68" s="27">
        <v>15</v>
      </c>
      <c r="G68" s="27">
        <v>7.5</v>
      </c>
      <c r="H68" s="27">
        <v>45</v>
      </c>
      <c r="I68" s="27">
        <v>804.6</v>
      </c>
      <c r="J68" s="27">
        <v>81.13</v>
      </c>
      <c r="K68" s="27">
        <v>4.231</v>
      </c>
      <c r="L68" s="27">
        <v>804.6</v>
      </c>
      <c r="M68" s="27">
        <v>81.13</v>
      </c>
      <c r="N68" s="27">
        <v>4.231</v>
      </c>
      <c r="O68" s="27">
        <v>1276</v>
      </c>
      <c r="P68" s="27">
        <v>5.327</v>
      </c>
      <c r="Q68" s="27">
        <v>333.5</v>
      </c>
      <c r="R68" s="27">
        <v>2.724</v>
      </c>
    </row>
    <row r="69" spans="1:18" ht="12.75">
      <c r="A69" s="27" t="s">
        <v>254</v>
      </c>
      <c r="B69" s="27">
        <v>35.9</v>
      </c>
      <c r="C69" s="27">
        <v>150</v>
      </c>
      <c r="D69" s="27">
        <v>150</v>
      </c>
      <c r="E69" s="27">
        <v>16</v>
      </c>
      <c r="F69" s="27">
        <v>16</v>
      </c>
      <c r="G69" s="27">
        <v>8</v>
      </c>
      <c r="H69" s="27">
        <v>45.7</v>
      </c>
      <c r="I69" s="27">
        <v>949.7</v>
      </c>
      <c r="J69" s="27">
        <v>88.65</v>
      </c>
      <c r="K69" s="27">
        <v>4.558</v>
      </c>
      <c r="L69" s="27">
        <v>949.7</v>
      </c>
      <c r="M69" s="27">
        <v>88.65</v>
      </c>
      <c r="N69" s="27">
        <v>4.558</v>
      </c>
      <c r="O69" s="27">
        <v>1507</v>
      </c>
      <c r="P69" s="27">
        <v>5.742</v>
      </c>
      <c r="Q69" s="27">
        <v>392</v>
      </c>
      <c r="R69" s="27">
        <v>2.928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R38"/>
  <sheetViews>
    <sheetView zoomScalePageLayoutView="0" workbookViewId="0" topLeftCell="A11">
      <selection activeCell="E42" sqref="E42"/>
    </sheetView>
  </sheetViews>
  <sheetFormatPr defaultColWidth="9.140625" defaultRowHeight="12.75"/>
  <cols>
    <col min="1" max="1" width="15.57421875" style="0" customWidth="1"/>
  </cols>
  <sheetData>
    <row r="1" spans="1:18" ht="12.75">
      <c r="A1" s="26" t="s">
        <v>16</v>
      </c>
      <c r="B1" s="26" t="s">
        <v>145</v>
      </c>
      <c r="C1" s="26" t="s">
        <v>18</v>
      </c>
      <c r="D1" s="26" t="s">
        <v>19</v>
      </c>
      <c r="E1" s="26" t="s">
        <v>146</v>
      </c>
      <c r="F1" s="26" t="s">
        <v>22</v>
      </c>
      <c r="G1" s="26" t="s">
        <v>23</v>
      </c>
      <c r="H1" s="26" t="s">
        <v>24</v>
      </c>
      <c r="I1" s="26" t="s">
        <v>25</v>
      </c>
      <c r="J1" s="26" t="s">
        <v>26</v>
      </c>
      <c r="K1" s="26" t="s">
        <v>28</v>
      </c>
      <c r="L1" s="26" t="s">
        <v>29</v>
      </c>
      <c r="M1" s="26" t="s">
        <v>30</v>
      </c>
      <c r="N1" s="26" t="s">
        <v>32</v>
      </c>
      <c r="O1" s="26" t="s">
        <v>147</v>
      </c>
      <c r="P1" s="26" t="s">
        <v>148</v>
      </c>
      <c r="Q1" s="26" t="s">
        <v>149</v>
      </c>
      <c r="R1" s="26" t="s">
        <v>150</v>
      </c>
    </row>
    <row r="2" spans="1:18" ht="12.75">
      <c r="A2" s="27" t="s">
        <v>151</v>
      </c>
      <c r="B2" s="27">
        <v>11.2</v>
      </c>
      <c r="C2" s="27">
        <v>110</v>
      </c>
      <c r="D2" s="27">
        <v>75</v>
      </c>
      <c r="E2" s="27">
        <v>8</v>
      </c>
      <c r="F2" s="27">
        <v>10</v>
      </c>
      <c r="G2" s="27">
        <v>5</v>
      </c>
      <c r="H2" s="27">
        <v>14.3</v>
      </c>
      <c r="I2" s="27">
        <v>173.7</v>
      </c>
      <c r="J2" s="27">
        <v>23.2</v>
      </c>
      <c r="K2" s="27">
        <v>3.489</v>
      </c>
      <c r="L2" s="27">
        <v>65.76</v>
      </c>
      <c r="M2" s="27">
        <v>11.52</v>
      </c>
      <c r="N2" s="27">
        <v>2.147</v>
      </c>
      <c r="O2" s="27">
        <v>201.9</v>
      </c>
      <c r="P2" s="27">
        <v>3.762</v>
      </c>
      <c r="Q2" s="27">
        <v>37.54</v>
      </c>
      <c r="R2" s="27">
        <v>1.622</v>
      </c>
    </row>
    <row r="3" spans="1:18" ht="12.75">
      <c r="A3" s="27" t="s">
        <v>152</v>
      </c>
      <c r="B3" s="27">
        <v>13.8</v>
      </c>
      <c r="C3" s="27">
        <v>110</v>
      </c>
      <c r="D3" s="27">
        <v>75</v>
      </c>
      <c r="E3" s="27">
        <v>10</v>
      </c>
      <c r="F3" s="27">
        <v>10</v>
      </c>
      <c r="G3" s="27">
        <v>5</v>
      </c>
      <c r="H3" s="27">
        <v>17.6</v>
      </c>
      <c r="I3" s="27">
        <v>211.6</v>
      </c>
      <c r="J3" s="27">
        <v>28.59</v>
      </c>
      <c r="K3" s="27">
        <v>3.467</v>
      </c>
      <c r="L3" s="27">
        <v>79.68</v>
      </c>
      <c r="M3" s="27">
        <v>14.15</v>
      </c>
      <c r="N3" s="27">
        <v>2.127</v>
      </c>
      <c r="O3" s="27">
        <v>245.6</v>
      </c>
      <c r="P3" s="27">
        <v>3.735</v>
      </c>
      <c r="Q3" s="27">
        <v>45.7</v>
      </c>
      <c r="R3" s="27">
        <v>1.611</v>
      </c>
    </row>
    <row r="4" spans="1:18" ht="12.75">
      <c r="A4" s="27" t="s">
        <v>153</v>
      </c>
      <c r="B4" s="27">
        <v>20.5</v>
      </c>
      <c r="C4" s="27">
        <v>120</v>
      </c>
      <c r="D4" s="27">
        <v>80</v>
      </c>
      <c r="E4" s="27">
        <v>14</v>
      </c>
      <c r="F4" s="27">
        <v>11</v>
      </c>
      <c r="G4" s="27">
        <v>5.5</v>
      </c>
      <c r="H4" s="27">
        <v>26.2</v>
      </c>
      <c r="I4" s="27">
        <v>367.7</v>
      </c>
      <c r="J4" s="27">
        <v>46.44</v>
      </c>
      <c r="K4" s="27">
        <v>3.748</v>
      </c>
      <c r="L4" s="27">
        <v>129.5</v>
      </c>
      <c r="M4" s="27">
        <v>21.96</v>
      </c>
      <c r="N4" s="27">
        <v>2.225</v>
      </c>
      <c r="O4" s="27">
        <v>421</v>
      </c>
      <c r="P4" s="27">
        <v>4.011</v>
      </c>
      <c r="Q4" s="27">
        <v>76.25</v>
      </c>
      <c r="R4" s="27">
        <v>1.707</v>
      </c>
    </row>
    <row r="5" spans="1:18" ht="12.75">
      <c r="A5" s="27" t="s">
        <v>154</v>
      </c>
      <c r="B5" s="27">
        <v>26.4</v>
      </c>
      <c r="C5" s="27">
        <v>200</v>
      </c>
      <c r="D5" s="27">
        <v>90</v>
      </c>
      <c r="E5" s="27">
        <v>12</v>
      </c>
      <c r="F5" s="27">
        <v>13</v>
      </c>
      <c r="G5" s="27">
        <v>6.5</v>
      </c>
      <c r="H5" s="27">
        <v>33.6</v>
      </c>
      <c r="I5" s="27">
        <v>1391</v>
      </c>
      <c r="J5" s="27">
        <v>109.4</v>
      </c>
      <c r="K5" s="27">
        <v>6.439</v>
      </c>
      <c r="L5" s="27">
        <v>182.3</v>
      </c>
      <c r="M5" s="27">
        <v>25.46</v>
      </c>
      <c r="N5" s="27">
        <v>2.331</v>
      </c>
      <c r="O5" s="27">
        <v>1452</v>
      </c>
      <c r="P5" s="27">
        <v>6.58</v>
      </c>
      <c r="Q5" s="27">
        <v>120.9</v>
      </c>
      <c r="R5" s="27">
        <v>1.898</v>
      </c>
    </row>
    <row r="6" spans="1:18" ht="12.75">
      <c r="A6" s="27" t="s">
        <v>155</v>
      </c>
      <c r="B6" s="27">
        <v>32.5</v>
      </c>
      <c r="C6" s="27">
        <v>200</v>
      </c>
      <c r="D6" s="27">
        <v>90</v>
      </c>
      <c r="E6" s="27">
        <v>15</v>
      </c>
      <c r="F6" s="27">
        <v>13</v>
      </c>
      <c r="G6" s="27">
        <v>6.5</v>
      </c>
      <c r="H6" s="27">
        <v>41.4</v>
      </c>
      <c r="I6" s="27">
        <v>1696</v>
      </c>
      <c r="J6" s="27">
        <v>134.8</v>
      </c>
      <c r="K6" s="27">
        <v>6.399</v>
      </c>
      <c r="L6" s="27">
        <v>219.7</v>
      </c>
      <c r="M6" s="27">
        <v>31.22</v>
      </c>
      <c r="N6" s="27">
        <v>2.303</v>
      </c>
      <c r="O6" s="27">
        <v>1769</v>
      </c>
      <c r="P6" s="27">
        <v>6.535</v>
      </c>
      <c r="Q6" s="27">
        <v>147</v>
      </c>
      <c r="R6" s="27">
        <v>1.884</v>
      </c>
    </row>
    <row r="7" spans="1:18" ht="12.75">
      <c r="A7" s="27" t="s">
        <v>156</v>
      </c>
      <c r="B7" s="27">
        <v>20</v>
      </c>
      <c r="C7" s="27">
        <v>200</v>
      </c>
      <c r="D7" s="27">
        <v>90</v>
      </c>
      <c r="E7" s="27">
        <v>9</v>
      </c>
      <c r="F7" s="27">
        <v>13</v>
      </c>
      <c r="G7" s="27">
        <v>6.5</v>
      </c>
      <c r="H7" s="27">
        <v>25.5</v>
      </c>
      <c r="I7" s="27">
        <v>1068</v>
      </c>
      <c r="J7" s="27">
        <v>83.08</v>
      </c>
      <c r="K7" s="27">
        <v>6.477</v>
      </c>
      <c r="L7" s="27">
        <v>141.6</v>
      </c>
      <c r="M7" s="27">
        <v>19.44</v>
      </c>
      <c r="N7" s="27">
        <v>2.358</v>
      </c>
      <c r="O7" s="27">
        <v>1117</v>
      </c>
      <c r="P7" s="27">
        <v>6.621</v>
      </c>
      <c r="Q7" s="27">
        <v>93.49</v>
      </c>
      <c r="R7" s="27">
        <v>1.916</v>
      </c>
    </row>
    <row r="8" spans="1:18" ht="12.75">
      <c r="A8" s="27" t="s">
        <v>157</v>
      </c>
      <c r="B8" s="27">
        <v>22.1</v>
      </c>
      <c r="C8" s="27">
        <v>200</v>
      </c>
      <c r="D8" s="27">
        <v>90</v>
      </c>
      <c r="E8" s="27">
        <v>10</v>
      </c>
      <c r="F8" s="27">
        <v>13</v>
      </c>
      <c r="G8" s="27">
        <v>6.5</v>
      </c>
      <c r="H8" s="27">
        <v>28.2</v>
      </c>
      <c r="I8" s="27">
        <v>1178</v>
      </c>
      <c r="J8" s="27">
        <v>91.93</v>
      </c>
      <c r="K8" s="27">
        <v>6.465</v>
      </c>
      <c r="L8" s="27">
        <v>155.5</v>
      </c>
      <c r="M8" s="27">
        <v>21.48</v>
      </c>
      <c r="N8" s="27">
        <v>2.349</v>
      </c>
      <c r="O8" s="27">
        <v>1231</v>
      </c>
      <c r="P8" s="27">
        <v>6.608</v>
      </c>
      <c r="Q8" s="27">
        <v>102.8</v>
      </c>
      <c r="R8" s="27">
        <v>1.91</v>
      </c>
    </row>
    <row r="9" spans="1:18" ht="12.75">
      <c r="A9" s="27" t="s">
        <v>158</v>
      </c>
      <c r="B9" s="27">
        <v>24.3</v>
      </c>
      <c r="C9" s="27">
        <v>200</v>
      </c>
      <c r="D9" s="27">
        <v>90</v>
      </c>
      <c r="E9" s="27">
        <v>11</v>
      </c>
      <c r="F9" s="27">
        <v>13</v>
      </c>
      <c r="G9" s="27">
        <v>6.5</v>
      </c>
      <c r="H9" s="27">
        <v>30.9</v>
      </c>
      <c r="I9" s="27">
        <v>1285</v>
      </c>
      <c r="J9" s="27">
        <v>100.7</v>
      </c>
      <c r="K9" s="27">
        <v>6.452</v>
      </c>
      <c r="L9" s="27">
        <v>169.1</v>
      </c>
      <c r="M9" s="27">
        <v>23.49</v>
      </c>
      <c r="N9" s="27">
        <v>2.34</v>
      </c>
      <c r="O9" s="27">
        <v>1342</v>
      </c>
      <c r="P9" s="27">
        <v>6.594</v>
      </c>
      <c r="Q9" s="27">
        <v>111.9</v>
      </c>
      <c r="R9" s="27">
        <v>1.904</v>
      </c>
    </row>
    <row r="10" spans="1:18" ht="12.75">
      <c r="A10" s="27" t="s">
        <v>159</v>
      </c>
      <c r="B10" s="27">
        <v>5.63</v>
      </c>
      <c r="C10" s="27">
        <v>75</v>
      </c>
      <c r="D10" s="27">
        <v>50</v>
      </c>
      <c r="E10" s="27">
        <v>6</v>
      </c>
      <c r="F10" s="27">
        <v>7</v>
      </c>
      <c r="G10" s="27">
        <v>3.5</v>
      </c>
      <c r="H10" s="27">
        <v>7.18</v>
      </c>
      <c r="I10" s="27">
        <v>40.54</v>
      </c>
      <c r="J10" s="27">
        <v>8.008</v>
      </c>
      <c r="K10" s="27">
        <v>2.374</v>
      </c>
      <c r="L10" s="27">
        <v>14.44</v>
      </c>
      <c r="M10" s="27">
        <v>3.807</v>
      </c>
      <c r="N10" s="27">
        <v>1.417</v>
      </c>
      <c r="O10" s="27">
        <v>46.62</v>
      </c>
      <c r="P10" s="27">
        <v>2.546</v>
      </c>
      <c r="Q10" s="27">
        <v>8.36</v>
      </c>
      <c r="R10" s="27">
        <v>1.078</v>
      </c>
    </row>
    <row r="11" spans="1:18" ht="12.75">
      <c r="A11" s="27" t="s">
        <v>160</v>
      </c>
      <c r="B11" s="27">
        <v>6.51</v>
      </c>
      <c r="C11" s="27">
        <v>75</v>
      </c>
      <c r="D11" s="27">
        <v>50</v>
      </c>
      <c r="E11" s="27">
        <v>7</v>
      </c>
      <c r="F11" s="27">
        <v>7</v>
      </c>
      <c r="G11" s="27">
        <v>3.5</v>
      </c>
      <c r="H11" s="27">
        <v>8.3</v>
      </c>
      <c r="I11" s="27">
        <v>46.4</v>
      </c>
      <c r="J11" s="27">
        <v>9.244</v>
      </c>
      <c r="K11" s="27">
        <v>2.363</v>
      </c>
      <c r="L11" s="27">
        <v>16.46</v>
      </c>
      <c r="M11" s="27">
        <v>4.386</v>
      </c>
      <c r="N11" s="27">
        <v>1.407</v>
      </c>
      <c r="O11" s="27">
        <v>53.29</v>
      </c>
      <c r="P11" s="27">
        <v>2.532</v>
      </c>
      <c r="Q11" s="27">
        <v>9.572</v>
      </c>
      <c r="R11" s="27">
        <v>1.073</v>
      </c>
    </row>
    <row r="12" spans="1:18" ht="12.75">
      <c r="A12" s="27" t="s">
        <v>161</v>
      </c>
      <c r="B12" s="27">
        <v>8.23</v>
      </c>
      <c r="C12" s="27">
        <v>75</v>
      </c>
      <c r="D12" s="27">
        <v>50</v>
      </c>
      <c r="E12" s="27">
        <v>9</v>
      </c>
      <c r="F12" s="27">
        <v>7</v>
      </c>
      <c r="G12" s="27">
        <v>3.5</v>
      </c>
      <c r="H12" s="27">
        <v>10.5</v>
      </c>
      <c r="I12" s="27">
        <v>57.42</v>
      </c>
      <c r="J12" s="27">
        <v>11.62</v>
      </c>
      <c r="K12" s="27">
        <v>2.339</v>
      </c>
      <c r="L12" s="27">
        <v>20.2</v>
      </c>
      <c r="M12" s="27">
        <v>5.494</v>
      </c>
      <c r="N12" s="27">
        <v>1.387</v>
      </c>
      <c r="O12" s="27">
        <v>65.7</v>
      </c>
      <c r="P12" s="27">
        <v>2.502</v>
      </c>
      <c r="Q12" s="27">
        <v>11.92</v>
      </c>
      <c r="R12" s="27">
        <v>1.066</v>
      </c>
    </row>
    <row r="13" spans="1:18" ht="12.75">
      <c r="A13" s="27" t="s">
        <v>162</v>
      </c>
      <c r="B13" s="27">
        <v>12.2</v>
      </c>
      <c r="C13" s="27">
        <v>120</v>
      </c>
      <c r="D13" s="27">
        <v>80</v>
      </c>
      <c r="E13" s="27">
        <v>8</v>
      </c>
      <c r="F13" s="27">
        <v>11</v>
      </c>
      <c r="G13" s="27">
        <v>5.5</v>
      </c>
      <c r="H13" s="27">
        <v>15.49</v>
      </c>
      <c r="I13" s="27">
        <v>225.7</v>
      </c>
      <c r="J13" s="27">
        <v>27.63</v>
      </c>
      <c r="K13" s="27">
        <v>3.817</v>
      </c>
      <c r="L13" s="27">
        <v>80.76</v>
      </c>
      <c r="M13" s="27">
        <v>13.17</v>
      </c>
      <c r="N13" s="27">
        <v>2.283</v>
      </c>
      <c r="O13" s="27">
        <v>259.8</v>
      </c>
      <c r="P13" s="27">
        <v>4.095</v>
      </c>
      <c r="Q13" s="27">
        <v>46.63</v>
      </c>
      <c r="R13" s="27">
        <v>1.735</v>
      </c>
    </row>
    <row r="14" spans="1:18" ht="12.75">
      <c r="A14" s="27" t="s">
        <v>163</v>
      </c>
      <c r="B14" s="27">
        <v>15</v>
      </c>
      <c r="C14" s="27">
        <v>120</v>
      </c>
      <c r="D14" s="27">
        <v>80</v>
      </c>
      <c r="E14" s="27">
        <v>10</v>
      </c>
      <c r="F14" s="27">
        <v>11</v>
      </c>
      <c r="G14" s="27">
        <v>5.5</v>
      </c>
      <c r="H14" s="27">
        <v>19.13</v>
      </c>
      <c r="I14" s="27">
        <v>275.5</v>
      </c>
      <c r="J14" s="27">
        <v>34.1</v>
      </c>
      <c r="K14" s="27">
        <v>3.795</v>
      </c>
      <c r="L14" s="27">
        <v>98.11</v>
      </c>
      <c r="M14" s="27">
        <v>16.21</v>
      </c>
      <c r="N14" s="27">
        <v>2.265</v>
      </c>
      <c r="O14" s="27">
        <v>316.8</v>
      </c>
      <c r="P14" s="27">
        <v>4.07</v>
      </c>
      <c r="Q14" s="27">
        <v>56.82</v>
      </c>
      <c r="R14" s="27">
        <v>1.723</v>
      </c>
    </row>
    <row r="15" spans="1:18" ht="12.75">
      <c r="A15" s="27" t="s">
        <v>164</v>
      </c>
      <c r="B15" s="27">
        <v>17.8</v>
      </c>
      <c r="C15" s="27">
        <v>120</v>
      </c>
      <c r="D15" s="27">
        <v>80</v>
      </c>
      <c r="E15" s="27">
        <v>12</v>
      </c>
      <c r="F15" s="27">
        <v>11</v>
      </c>
      <c r="G15" s="27">
        <v>5.5</v>
      </c>
      <c r="H15" s="27">
        <v>22.69</v>
      </c>
      <c r="I15" s="27">
        <v>322.8</v>
      </c>
      <c r="J15" s="27">
        <v>40.37</v>
      </c>
      <c r="K15" s="27">
        <v>3.772</v>
      </c>
      <c r="L15" s="27">
        <v>114.3</v>
      </c>
      <c r="M15" s="27">
        <v>19.14</v>
      </c>
      <c r="N15" s="27">
        <v>2.245</v>
      </c>
      <c r="O15" s="27">
        <v>370.5</v>
      </c>
      <c r="P15" s="27">
        <v>4.041</v>
      </c>
      <c r="Q15" s="27">
        <v>66.66</v>
      </c>
      <c r="R15" s="27">
        <v>1.714</v>
      </c>
    </row>
    <row r="16" spans="1:18" ht="12.75">
      <c r="A16" s="27" t="s">
        <v>165</v>
      </c>
      <c r="B16" s="27">
        <v>11.8</v>
      </c>
      <c r="C16" s="27">
        <v>130</v>
      </c>
      <c r="D16" s="27">
        <v>65</v>
      </c>
      <c r="E16" s="27">
        <v>8</v>
      </c>
      <c r="F16" s="27">
        <v>11</v>
      </c>
      <c r="G16" s="27">
        <v>5.5</v>
      </c>
      <c r="H16" s="27">
        <v>15.09</v>
      </c>
      <c r="I16" s="27">
        <v>262.5</v>
      </c>
      <c r="J16" s="27">
        <v>31.1</v>
      </c>
      <c r="K16" s="27">
        <v>4.171</v>
      </c>
      <c r="L16" s="27">
        <v>44.77</v>
      </c>
      <c r="M16" s="27">
        <v>8.721</v>
      </c>
      <c r="N16" s="27">
        <v>1.722</v>
      </c>
      <c r="O16" s="27">
        <v>278.4</v>
      </c>
      <c r="P16" s="27">
        <v>4.295</v>
      </c>
      <c r="Q16" s="27">
        <v>28.9</v>
      </c>
      <c r="R16" s="27">
        <v>1.384</v>
      </c>
    </row>
    <row r="17" spans="1:18" ht="12.75">
      <c r="A17" s="27" t="s">
        <v>166</v>
      </c>
      <c r="B17" s="27">
        <v>14.6</v>
      </c>
      <c r="C17" s="27">
        <v>130</v>
      </c>
      <c r="D17" s="27">
        <v>65</v>
      </c>
      <c r="E17" s="27">
        <v>10</v>
      </c>
      <c r="F17" s="27">
        <v>11</v>
      </c>
      <c r="G17" s="27">
        <v>5.5</v>
      </c>
      <c r="H17" s="27">
        <v>18.63</v>
      </c>
      <c r="I17" s="27">
        <v>320.5</v>
      </c>
      <c r="J17" s="27">
        <v>38.39</v>
      </c>
      <c r="K17" s="27">
        <v>4.147</v>
      </c>
      <c r="L17" s="27">
        <v>54.2</v>
      </c>
      <c r="M17" s="27">
        <v>10.73</v>
      </c>
      <c r="N17" s="27">
        <v>1.706</v>
      </c>
      <c r="O17" s="27">
        <v>339.5</v>
      </c>
      <c r="P17" s="27">
        <v>4.269</v>
      </c>
      <c r="Q17" s="27">
        <v>35.18</v>
      </c>
      <c r="R17" s="27">
        <v>1.374</v>
      </c>
    </row>
    <row r="18" spans="1:18" ht="12.75">
      <c r="A18" s="27" t="s">
        <v>167</v>
      </c>
      <c r="B18" s="27">
        <v>18.2</v>
      </c>
      <c r="C18" s="27">
        <v>150</v>
      </c>
      <c r="D18" s="27">
        <v>90</v>
      </c>
      <c r="E18" s="27">
        <v>10</v>
      </c>
      <c r="F18" s="27">
        <v>12</v>
      </c>
      <c r="G18" s="27">
        <v>6</v>
      </c>
      <c r="H18" s="27">
        <v>23.15</v>
      </c>
      <c r="I18" s="27">
        <v>533.1</v>
      </c>
      <c r="J18" s="27">
        <v>53.29</v>
      </c>
      <c r="K18" s="27">
        <v>4.798</v>
      </c>
      <c r="L18" s="27">
        <v>146.1</v>
      </c>
      <c r="M18" s="27">
        <v>20.98</v>
      </c>
      <c r="N18" s="27">
        <v>2.512</v>
      </c>
      <c r="O18" s="27">
        <v>590.9</v>
      </c>
      <c r="P18" s="27">
        <v>5.052</v>
      </c>
      <c r="Q18" s="27">
        <v>88.28</v>
      </c>
      <c r="R18" s="27">
        <v>1.953</v>
      </c>
    </row>
    <row r="19" spans="1:18" ht="12.75">
      <c r="A19" s="27" t="s">
        <v>168</v>
      </c>
      <c r="B19" s="27">
        <v>19.9</v>
      </c>
      <c r="C19" s="27">
        <v>150</v>
      </c>
      <c r="D19" s="27">
        <v>90</v>
      </c>
      <c r="E19" s="27">
        <v>11</v>
      </c>
      <c r="F19" s="27">
        <v>12</v>
      </c>
      <c r="G19" s="27">
        <v>6</v>
      </c>
      <c r="H19" s="27">
        <v>25.34</v>
      </c>
      <c r="I19" s="27">
        <v>580.7</v>
      </c>
      <c r="J19" s="27">
        <v>58.3</v>
      </c>
      <c r="K19" s="27">
        <v>4.787</v>
      </c>
      <c r="L19" s="27">
        <v>158.7</v>
      </c>
      <c r="M19" s="27">
        <v>22.91</v>
      </c>
      <c r="N19" s="27">
        <v>2.502</v>
      </c>
      <c r="O19" s="27">
        <v>643.3</v>
      </c>
      <c r="P19" s="27">
        <v>5.038</v>
      </c>
      <c r="Q19" s="27">
        <v>96.04</v>
      </c>
      <c r="R19" s="27">
        <v>1.947</v>
      </c>
    </row>
    <row r="20" spans="1:18" ht="12.75">
      <c r="A20" s="27" t="s">
        <v>169</v>
      </c>
      <c r="B20" s="27">
        <v>19</v>
      </c>
      <c r="C20" s="27">
        <v>150</v>
      </c>
      <c r="D20" s="27">
        <v>100</v>
      </c>
      <c r="E20" s="27">
        <v>10</v>
      </c>
      <c r="F20" s="27">
        <v>13</v>
      </c>
      <c r="G20" s="27">
        <v>6.5</v>
      </c>
      <c r="H20" s="27">
        <v>24.18</v>
      </c>
      <c r="I20" s="27">
        <v>551.7</v>
      </c>
      <c r="J20" s="27">
        <v>54.08</v>
      </c>
      <c r="K20" s="27">
        <v>4.776</v>
      </c>
      <c r="L20" s="27">
        <v>197.8</v>
      </c>
      <c r="M20" s="27">
        <v>25.8</v>
      </c>
      <c r="N20" s="27">
        <v>2.86</v>
      </c>
      <c r="O20" s="27">
        <v>635.4</v>
      </c>
      <c r="P20" s="27">
        <v>5.126</v>
      </c>
      <c r="Q20" s="27">
        <v>114</v>
      </c>
      <c r="R20" s="27">
        <v>2.171</v>
      </c>
    </row>
    <row r="21" spans="1:18" ht="12.75">
      <c r="A21" s="27" t="s">
        <v>170</v>
      </c>
      <c r="B21" s="27">
        <v>22.6</v>
      </c>
      <c r="C21" s="27">
        <v>150</v>
      </c>
      <c r="D21" s="27">
        <v>100</v>
      </c>
      <c r="E21" s="27">
        <v>12</v>
      </c>
      <c r="F21" s="27">
        <v>13</v>
      </c>
      <c r="G21" s="27">
        <v>6.5</v>
      </c>
      <c r="H21" s="27">
        <v>28.74</v>
      </c>
      <c r="I21" s="27">
        <v>649.6</v>
      </c>
      <c r="J21" s="27">
        <v>64.23</v>
      </c>
      <c r="K21" s="27">
        <v>4.754</v>
      </c>
      <c r="L21" s="27">
        <v>231.9</v>
      </c>
      <c r="M21" s="27">
        <v>30.58</v>
      </c>
      <c r="N21" s="27">
        <v>2.84</v>
      </c>
      <c r="O21" s="27">
        <v>747.5</v>
      </c>
      <c r="P21" s="27">
        <v>5.0996</v>
      </c>
      <c r="Q21" s="27">
        <v>134</v>
      </c>
      <c r="R21" s="27">
        <v>2.159</v>
      </c>
    </row>
    <row r="22" spans="1:18" ht="12.75">
      <c r="A22" s="27" t="s">
        <v>171</v>
      </c>
      <c r="B22" s="27">
        <v>26.1</v>
      </c>
      <c r="C22" s="27">
        <v>150</v>
      </c>
      <c r="D22" s="27">
        <v>100</v>
      </c>
      <c r="E22" s="27">
        <v>14</v>
      </c>
      <c r="F22" s="27">
        <v>13</v>
      </c>
      <c r="G22" s="27">
        <v>6.5</v>
      </c>
      <c r="H22" s="27">
        <v>33.22</v>
      </c>
      <c r="I22" s="27">
        <v>743.5</v>
      </c>
      <c r="J22" s="27">
        <v>74.12</v>
      </c>
      <c r="K22" s="27">
        <v>4.731</v>
      </c>
      <c r="L22" s="27">
        <v>264.2</v>
      </c>
      <c r="M22" s="27">
        <v>35.21</v>
      </c>
      <c r="N22" s="27">
        <v>2.82</v>
      </c>
      <c r="O22" s="27">
        <v>854.2</v>
      </c>
      <c r="P22" s="27">
        <v>5.071</v>
      </c>
      <c r="Q22" s="27">
        <v>153.4</v>
      </c>
      <c r="R22" s="27">
        <v>2.149</v>
      </c>
    </row>
    <row r="23" spans="1:18" ht="12.75">
      <c r="A23" s="27" t="s">
        <v>172</v>
      </c>
      <c r="B23" s="27">
        <v>18.2</v>
      </c>
      <c r="C23" s="27">
        <v>160</v>
      </c>
      <c r="D23" s="27">
        <v>80</v>
      </c>
      <c r="E23" s="27">
        <v>10</v>
      </c>
      <c r="F23" s="27">
        <v>13</v>
      </c>
      <c r="G23" s="27">
        <v>6.5</v>
      </c>
      <c r="H23" s="27">
        <v>23.18</v>
      </c>
      <c r="I23" s="27">
        <v>611.3</v>
      </c>
      <c r="J23" s="27">
        <v>58.94</v>
      </c>
      <c r="K23" s="27">
        <v>5.135</v>
      </c>
      <c r="L23" s="27">
        <v>104.4</v>
      </c>
      <c r="M23" s="27">
        <v>16.55</v>
      </c>
      <c r="N23" s="27">
        <v>2.122</v>
      </c>
      <c r="O23" s="27">
        <v>648.4</v>
      </c>
      <c r="P23" s="27">
        <v>5.289</v>
      </c>
      <c r="Q23" s="27">
        <v>67.36</v>
      </c>
      <c r="R23" s="27">
        <v>1.705</v>
      </c>
    </row>
    <row r="24" spans="1:18" ht="12.75">
      <c r="A24" s="27" t="s">
        <v>173</v>
      </c>
      <c r="B24" s="27">
        <v>21.6</v>
      </c>
      <c r="C24" s="27">
        <v>160</v>
      </c>
      <c r="D24" s="27">
        <v>80</v>
      </c>
      <c r="E24" s="27">
        <v>12</v>
      </c>
      <c r="F24" s="27">
        <v>13</v>
      </c>
      <c r="G24" s="27">
        <v>6.5</v>
      </c>
      <c r="H24" s="27">
        <v>27.54</v>
      </c>
      <c r="I24" s="27">
        <v>719.5</v>
      </c>
      <c r="J24" s="27">
        <v>69.98</v>
      </c>
      <c r="K24" s="27">
        <v>5.111</v>
      </c>
      <c r="L24" s="27">
        <v>122</v>
      </c>
      <c r="M24" s="27">
        <v>19.59</v>
      </c>
      <c r="N24" s="27">
        <v>2.105</v>
      </c>
      <c r="O24" s="27">
        <v>762.4</v>
      </c>
      <c r="P24" s="27">
        <v>5.262</v>
      </c>
      <c r="Q24" s="27">
        <v>79.1</v>
      </c>
      <c r="R24" s="27">
        <v>1.695</v>
      </c>
    </row>
    <row r="25" spans="1:18" ht="12.75">
      <c r="A25" s="27" t="s">
        <v>174</v>
      </c>
      <c r="B25" s="27">
        <v>23</v>
      </c>
      <c r="C25" s="27">
        <v>200</v>
      </c>
      <c r="D25" s="27">
        <v>100</v>
      </c>
      <c r="E25" s="27">
        <v>10</v>
      </c>
      <c r="F25" s="27">
        <v>15</v>
      </c>
      <c r="G25" s="27">
        <v>7.5</v>
      </c>
      <c r="H25" s="27">
        <v>29.24</v>
      </c>
      <c r="I25" s="27">
        <v>1219</v>
      </c>
      <c r="J25" s="27">
        <v>93.24</v>
      </c>
      <c r="K25" s="27">
        <v>6.455</v>
      </c>
      <c r="L25" s="27">
        <v>210.3</v>
      </c>
      <c r="M25" s="27">
        <v>26.33</v>
      </c>
      <c r="N25" s="27">
        <v>2.682</v>
      </c>
      <c r="O25" s="27">
        <v>1294</v>
      </c>
      <c r="P25" s="27">
        <v>6.651</v>
      </c>
      <c r="Q25" s="27">
        <v>135.2</v>
      </c>
      <c r="R25" s="27">
        <v>2.15</v>
      </c>
    </row>
    <row r="26" spans="1:18" ht="12.75">
      <c r="A26" s="27" t="s">
        <v>175</v>
      </c>
      <c r="B26" s="27">
        <v>25.1</v>
      </c>
      <c r="C26" s="27">
        <v>200</v>
      </c>
      <c r="D26" s="27">
        <v>100</v>
      </c>
      <c r="E26" s="27">
        <v>12</v>
      </c>
      <c r="F26" s="27">
        <v>15</v>
      </c>
      <c r="G26" s="27">
        <v>7.5</v>
      </c>
      <c r="H26" s="27">
        <v>34.8</v>
      </c>
      <c r="I26" s="27">
        <v>1440</v>
      </c>
      <c r="J26" s="27">
        <v>111</v>
      </c>
      <c r="K26" s="27">
        <v>6.433</v>
      </c>
      <c r="L26" s="27">
        <v>247.2</v>
      </c>
      <c r="M26" s="27">
        <v>31.28</v>
      </c>
      <c r="N26" s="27">
        <v>2.665</v>
      </c>
      <c r="O26" s="27">
        <v>1528</v>
      </c>
      <c r="P26" s="27">
        <v>6.626</v>
      </c>
      <c r="Q26" s="27">
        <v>159.2</v>
      </c>
      <c r="R26" s="27">
        <v>2.139</v>
      </c>
    </row>
    <row r="27" spans="1:18" ht="12.75">
      <c r="A27" s="27" t="s">
        <v>176</v>
      </c>
      <c r="B27" s="27">
        <v>31.6</v>
      </c>
      <c r="C27" s="27">
        <v>200</v>
      </c>
      <c r="D27" s="27">
        <v>100</v>
      </c>
      <c r="E27" s="27">
        <v>14</v>
      </c>
      <c r="F27" s="27">
        <v>15</v>
      </c>
      <c r="G27" s="27">
        <v>7.5</v>
      </c>
      <c r="H27" s="27">
        <v>40.28</v>
      </c>
      <c r="I27" s="27">
        <v>1654</v>
      </c>
      <c r="J27" s="27">
        <v>128.4</v>
      </c>
      <c r="K27" s="27">
        <v>6.408</v>
      </c>
      <c r="L27" s="27">
        <v>282.2</v>
      </c>
      <c r="M27" s="27">
        <v>36.08</v>
      </c>
      <c r="N27" s="27">
        <v>2.647</v>
      </c>
      <c r="O27" s="27">
        <v>1754</v>
      </c>
      <c r="P27" s="27">
        <v>6.599</v>
      </c>
      <c r="Q27" s="27">
        <v>182.4</v>
      </c>
      <c r="R27" s="27">
        <v>2.128</v>
      </c>
    </row>
    <row r="28" spans="1:18" ht="12.75">
      <c r="A28" s="27" t="s">
        <v>177</v>
      </c>
      <c r="B28" s="27">
        <v>8.99</v>
      </c>
      <c r="C28" s="27">
        <v>100</v>
      </c>
      <c r="D28" s="27">
        <v>50</v>
      </c>
      <c r="E28" s="27">
        <v>8</v>
      </c>
      <c r="F28" s="27">
        <v>9</v>
      </c>
      <c r="G28" s="27">
        <v>4.5</v>
      </c>
      <c r="H28" s="27">
        <v>11.5</v>
      </c>
      <c r="I28" s="27">
        <v>116</v>
      </c>
      <c r="J28" s="27">
        <v>18.09</v>
      </c>
      <c r="K28" s="27">
        <v>3.184</v>
      </c>
      <c r="L28" s="27">
        <v>19.54</v>
      </c>
      <c r="M28" s="27">
        <v>5.041</v>
      </c>
      <c r="N28" s="27">
        <v>1.306</v>
      </c>
      <c r="O28" s="27">
        <v>122.8</v>
      </c>
      <c r="P28" s="27">
        <v>3.276</v>
      </c>
      <c r="Q28" s="27">
        <v>12.71</v>
      </c>
      <c r="R28" s="27">
        <v>1.054</v>
      </c>
    </row>
    <row r="29" spans="1:18" ht="12.75">
      <c r="A29" s="27" t="s">
        <v>178</v>
      </c>
      <c r="B29" s="27">
        <v>11.1</v>
      </c>
      <c r="C29" s="27">
        <v>100</v>
      </c>
      <c r="D29" s="27">
        <v>50</v>
      </c>
      <c r="E29" s="27">
        <v>10</v>
      </c>
      <c r="F29" s="27">
        <v>9</v>
      </c>
      <c r="G29" s="27">
        <v>4.5</v>
      </c>
      <c r="H29" s="27">
        <v>14.1</v>
      </c>
      <c r="I29" s="27">
        <v>140.6</v>
      </c>
      <c r="J29" s="27">
        <v>22.22</v>
      </c>
      <c r="K29" s="27">
        <v>3.159</v>
      </c>
      <c r="L29" s="27">
        <v>23.43</v>
      </c>
      <c r="M29" s="27">
        <v>6.172</v>
      </c>
      <c r="N29" s="27">
        <v>1.29</v>
      </c>
      <c r="O29" s="27">
        <v>148.6</v>
      </c>
      <c r="P29" s="27">
        <v>3.248</v>
      </c>
      <c r="Q29" s="27">
        <v>15.45</v>
      </c>
      <c r="R29" s="27">
        <v>1.047</v>
      </c>
    </row>
    <row r="30" spans="1:18" ht="12.75">
      <c r="A30" s="27" t="s">
        <v>179</v>
      </c>
      <c r="B30" s="27">
        <v>7.35</v>
      </c>
      <c r="C30" s="27">
        <v>80</v>
      </c>
      <c r="D30" s="27">
        <v>60</v>
      </c>
      <c r="E30" s="27">
        <v>7</v>
      </c>
      <c r="F30" s="27">
        <v>7</v>
      </c>
      <c r="G30" s="27">
        <v>3.5</v>
      </c>
      <c r="H30" s="27">
        <v>9.36</v>
      </c>
      <c r="I30" s="27">
        <v>59.19</v>
      </c>
      <c r="J30" s="27">
        <v>10.79</v>
      </c>
      <c r="K30" s="27">
        <v>2.514</v>
      </c>
      <c r="L30" s="27">
        <v>28.52</v>
      </c>
      <c r="M30" s="27">
        <v>6.378</v>
      </c>
      <c r="N30" s="27">
        <v>1.745</v>
      </c>
      <c r="O30" s="27">
        <v>72.3</v>
      </c>
      <c r="P30" s="27">
        <v>2.779</v>
      </c>
      <c r="Q30" s="27">
        <v>15.4</v>
      </c>
      <c r="R30" s="27">
        <v>1.283</v>
      </c>
    </row>
    <row r="31" spans="1:18" ht="12.75">
      <c r="A31" s="27" t="s">
        <v>180</v>
      </c>
      <c r="B31" s="27">
        <v>8.32</v>
      </c>
      <c r="C31" s="27">
        <v>80</v>
      </c>
      <c r="D31" s="27">
        <v>60</v>
      </c>
      <c r="E31" s="27">
        <v>8</v>
      </c>
      <c r="F31" s="27">
        <v>7</v>
      </c>
      <c r="G31" s="27">
        <v>3.5</v>
      </c>
      <c r="H31" s="27">
        <v>10.6</v>
      </c>
      <c r="I31" s="27">
        <v>66.46</v>
      </c>
      <c r="J31" s="27">
        <v>12.21</v>
      </c>
      <c r="K31" s="27">
        <v>2.503</v>
      </c>
      <c r="L31" s="27">
        <v>31.93</v>
      </c>
      <c r="M31" s="27">
        <v>7.203</v>
      </c>
      <c r="N31" s="27">
        <v>1.735</v>
      </c>
      <c r="O31" s="27">
        <v>81.07</v>
      </c>
      <c r="P31" s="27">
        <v>2.764</v>
      </c>
      <c r="Q31" s="27">
        <v>17.32</v>
      </c>
      <c r="R31" s="27">
        <v>1.278</v>
      </c>
    </row>
    <row r="32" spans="1:18" ht="12.75">
      <c r="A32" s="27" t="s">
        <v>181</v>
      </c>
      <c r="B32" s="27">
        <v>10.3</v>
      </c>
      <c r="C32" s="27">
        <v>80</v>
      </c>
      <c r="D32" s="27">
        <v>60</v>
      </c>
      <c r="E32" s="27">
        <v>10</v>
      </c>
      <c r="F32" s="27">
        <v>7</v>
      </c>
      <c r="G32" s="27">
        <v>3.5</v>
      </c>
      <c r="H32" s="27">
        <v>13.1</v>
      </c>
      <c r="I32" s="27">
        <v>80.2</v>
      </c>
      <c r="J32" s="27">
        <v>14.95</v>
      </c>
      <c r="K32" s="27">
        <v>2.479</v>
      </c>
      <c r="L32" s="27">
        <v>38.31</v>
      </c>
      <c r="M32" s="27">
        <v>8.792</v>
      </c>
      <c r="N32" s="27">
        <v>1.713</v>
      </c>
      <c r="O32" s="27">
        <v>97.45</v>
      </c>
      <c r="P32" s="27">
        <v>2.732</v>
      </c>
      <c r="Q32" s="27">
        <v>21.06</v>
      </c>
      <c r="R32" s="27">
        <v>1.27</v>
      </c>
    </row>
    <row r="33" spans="1:18" ht="12.75">
      <c r="A33" s="27" t="s">
        <v>182</v>
      </c>
      <c r="B33" s="27">
        <v>10.9</v>
      </c>
      <c r="C33" s="27">
        <v>120</v>
      </c>
      <c r="D33" s="27">
        <v>60</v>
      </c>
      <c r="E33" s="27">
        <v>8</v>
      </c>
      <c r="F33" s="27">
        <v>10</v>
      </c>
      <c r="G33" s="27">
        <v>5</v>
      </c>
      <c r="H33" s="27">
        <v>13.9</v>
      </c>
      <c r="I33" s="27">
        <v>204.9</v>
      </c>
      <c r="J33" s="27">
        <v>26.41</v>
      </c>
      <c r="K33" s="27">
        <v>3.844</v>
      </c>
      <c r="L33" s="27">
        <v>34.88</v>
      </c>
      <c r="M33" s="27">
        <v>7.401</v>
      </c>
      <c r="N33" s="27">
        <v>1.586</v>
      </c>
      <c r="O33" s="27">
        <v>217.3</v>
      </c>
      <c r="P33" s="27">
        <v>3.958</v>
      </c>
      <c r="Q33" s="27">
        <v>22.54</v>
      </c>
      <c r="R33" s="27">
        <v>1.275</v>
      </c>
    </row>
    <row r="34" spans="1:18" ht="12.75">
      <c r="A34" s="27" t="s">
        <v>183</v>
      </c>
      <c r="B34" s="27">
        <v>13.4</v>
      </c>
      <c r="C34" s="27">
        <v>120</v>
      </c>
      <c r="D34" s="27">
        <v>60</v>
      </c>
      <c r="E34" s="27">
        <v>10</v>
      </c>
      <c r="F34" s="27">
        <v>10</v>
      </c>
      <c r="G34" s="27">
        <v>5</v>
      </c>
      <c r="H34" s="27">
        <v>17.1</v>
      </c>
      <c r="I34" s="27">
        <v>249.6</v>
      </c>
      <c r="J34" s="27">
        <v>32.54</v>
      </c>
      <c r="K34" s="27">
        <v>3.82</v>
      </c>
      <c r="L34" s="27">
        <v>42.09</v>
      </c>
      <c r="M34" s="27">
        <v>9.086</v>
      </c>
      <c r="N34" s="27">
        <v>1.569</v>
      </c>
      <c r="O34" s="27">
        <v>264.3</v>
      </c>
      <c r="P34" s="27">
        <v>3.93</v>
      </c>
      <c r="Q34" s="27">
        <v>27.41</v>
      </c>
      <c r="R34" s="27">
        <v>1.266</v>
      </c>
    </row>
    <row r="35" spans="1:18" ht="12.75">
      <c r="A35" s="27" t="s">
        <v>184</v>
      </c>
      <c r="B35" s="27">
        <v>8.77</v>
      </c>
      <c r="C35" s="27">
        <v>100</v>
      </c>
      <c r="D35" s="27">
        <v>65</v>
      </c>
      <c r="E35" s="27">
        <v>7</v>
      </c>
      <c r="F35" s="27">
        <v>10</v>
      </c>
      <c r="G35" s="27">
        <v>5</v>
      </c>
      <c r="H35" s="27">
        <v>11.2</v>
      </c>
      <c r="I35" s="27">
        <v>112.5</v>
      </c>
      <c r="J35" s="27">
        <v>16.61</v>
      </c>
      <c r="K35" s="27">
        <v>3.174</v>
      </c>
      <c r="L35" s="27">
        <v>37.58</v>
      </c>
      <c r="M35" s="27">
        <v>7.535</v>
      </c>
      <c r="N35" s="27">
        <v>1.834</v>
      </c>
      <c r="O35" s="27">
        <v>128</v>
      </c>
      <c r="P35" s="27">
        <v>3.386</v>
      </c>
      <c r="Q35" s="27">
        <v>22.03</v>
      </c>
      <c r="R35" s="27">
        <v>1.405</v>
      </c>
    </row>
    <row r="36" spans="1:18" ht="12.75">
      <c r="A36" s="27" t="s">
        <v>185</v>
      </c>
      <c r="B36" s="27">
        <v>11.1</v>
      </c>
      <c r="C36" s="27">
        <v>100</v>
      </c>
      <c r="D36" s="27">
        <v>65</v>
      </c>
      <c r="E36" s="27">
        <v>9</v>
      </c>
      <c r="F36" s="27">
        <v>10</v>
      </c>
      <c r="G36" s="27">
        <v>5</v>
      </c>
      <c r="H36" s="27">
        <v>14.2</v>
      </c>
      <c r="I36" s="27">
        <v>140.6</v>
      </c>
      <c r="J36" s="27">
        <v>21.05</v>
      </c>
      <c r="K36" s="27">
        <v>3.153</v>
      </c>
      <c r="L36" s="27">
        <v>46.7</v>
      </c>
      <c r="M36" s="27">
        <v>9.519</v>
      </c>
      <c r="N36" s="27">
        <v>1.817</v>
      </c>
      <c r="O36" s="27">
        <v>159.8</v>
      </c>
      <c r="P36" s="27">
        <v>3.361</v>
      </c>
      <c r="Q36" s="27">
        <v>27.5</v>
      </c>
      <c r="R36" s="27">
        <v>1.394</v>
      </c>
    </row>
    <row r="37" spans="1:18" ht="12.75">
      <c r="A37" s="27" t="s">
        <v>186</v>
      </c>
      <c r="B37" s="27">
        <v>13.4</v>
      </c>
      <c r="C37" s="27">
        <v>100</v>
      </c>
      <c r="D37" s="27">
        <v>65</v>
      </c>
      <c r="E37" s="27">
        <v>11</v>
      </c>
      <c r="F37" s="27">
        <v>10</v>
      </c>
      <c r="G37" s="27">
        <v>5</v>
      </c>
      <c r="H37" s="27">
        <v>17.1</v>
      </c>
      <c r="I37" s="27">
        <v>167</v>
      </c>
      <c r="J37" s="27">
        <v>25.31</v>
      </c>
      <c r="K37" s="27">
        <v>3.13</v>
      </c>
      <c r="L37" s="27">
        <v>55.1</v>
      </c>
      <c r="M37" s="27">
        <v>11.41</v>
      </c>
      <c r="N37" s="27">
        <v>1.798</v>
      </c>
      <c r="O37" s="27">
        <v>189.4</v>
      </c>
      <c r="P37" s="27">
        <v>3.333</v>
      </c>
      <c r="Q37" s="27">
        <v>32.76</v>
      </c>
      <c r="R37" s="27">
        <v>1.386</v>
      </c>
    </row>
    <row r="38" spans="1:18" ht="12.75">
      <c r="A38" s="27" t="s">
        <v>187</v>
      </c>
      <c r="B38" s="27">
        <v>17.3</v>
      </c>
      <c r="C38" s="27">
        <v>130</v>
      </c>
      <c r="D38" s="27">
        <v>65</v>
      </c>
      <c r="E38" s="27">
        <v>12</v>
      </c>
      <c r="F38" s="27">
        <v>11</v>
      </c>
      <c r="G38" s="27">
        <v>5.5</v>
      </c>
      <c r="H38" s="27">
        <v>22.1</v>
      </c>
      <c r="I38" s="27">
        <v>375.5</v>
      </c>
      <c r="J38" s="27">
        <v>45.45</v>
      </c>
      <c r="K38" s="27">
        <v>4.123</v>
      </c>
      <c r="L38" s="27">
        <v>62.96</v>
      </c>
      <c r="M38" s="27">
        <v>12.66</v>
      </c>
      <c r="N38" s="27">
        <v>1.688</v>
      </c>
      <c r="O38" s="27">
        <v>397.2</v>
      </c>
      <c r="P38" s="27">
        <v>4.24</v>
      </c>
      <c r="Q38" s="27">
        <v>41.26</v>
      </c>
      <c r="R38" s="27">
        <v>1.367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1"/>
  <dimension ref="A1:D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3" max="3" width="10.7109375" style="0" customWidth="1"/>
    <col min="4" max="4" width="11.140625" style="0" customWidth="1"/>
  </cols>
  <sheetData>
    <row r="1" spans="1:2" ht="12.75">
      <c r="A1" s="65" t="s">
        <v>7</v>
      </c>
      <c r="B1" s="1">
        <v>2</v>
      </c>
    </row>
    <row r="2" spans="1:2" ht="12.75">
      <c r="A2" s="109" t="s">
        <v>306</v>
      </c>
      <c r="B2" s="60">
        <v>35</v>
      </c>
    </row>
    <row r="3" spans="1:2" ht="12.75">
      <c r="A3" s="109" t="s">
        <v>292</v>
      </c>
      <c r="B3" s="60">
        <v>2100000</v>
      </c>
    </row>
    <row r="4" spans="1:2" ht="13.5" thickBot="1">
      <c r="A4" s="59" t="s">
        <v>258</v>
      </c>
      <c r="B4" s="75">
        <v>80.1</v>
      </c>
    </row>
    <row r="6" spans="1:4" ht="13.5" thickBot="1">
      <c r="A6" t="s">
        <v>293</v>
      </c>
      <c r="C6" t="s">
        <v>294</v>
      </c>
      <c r="D6" t="s">
        <v>295</v>
      </c>
    </row>
    <row r="7" spans="1:4" ht="12.75">
      <c r="A7" s="24">
        <v>0</v>
      </c>
      <c r="B7" s="110">
        <v>0</v>
      </c>
      <c r="C7" s="111">
        <f>1*B1*B7^4/384/B3/B4</f>
        <v>0</v>
      </c>
      <c r="D7" s="23">
        <f>5*B1*B7^4/384/B3/B4</f>
        <v>0</v>
      </c>
    </row>
    <row r="8" spans="1:4" ht="12.75">
      <c r="A8" s="24" t="s">
        <v>296</v>
      </c>
      <c r="B8" s="110">
        <f>B2*2</f>
        <v>70</v>
      </c>
      <c r="C8" s="43">
        <f>1*B1*B8^4/384/B3/B4</f>
        <v>0.0007434283534470801</v>
      </c>
      <c r="D8" s="112">
        <f>5*B1*B8^4/384/B3/B4</f>
        <v>0.0037171417672354</v>
      </c>
    </row>
    <row r="9" spans="1:4" ht="12.75">
      <c r="A9" s="24" t="s">
        <v>297</v>
      </c>
      <c r="B9" s="110">
        <f>B2*3</f>
        <v>105</v>
      </c>
      <c r="C9" s="43">
        <f>1*B1*B9^4/384/B3/B4</f>
        <v>0.003763606039325843</v>
      </c>
      <c r="D9" s="112">
        <f>5*B1*B9^4/384/B3/B4</f>
        <v>0.018818030196629216</v>
      </c>
    </row>
    <row r="10" spans="1:4" ht="12.75">
      <c r="A10" s="24" t="s">
        <v>298</v>
      </c>
      <c r="B10" s="110">
        <f>B2*4</f>
        <v>140</v>
      </c>
      <c r="C10" s="43">
        <f>1*B1*B10^4/384/B3/B4</f>
        <v>0.011894853655153281</v>
      </c>
      <c r="D10" s="112">
        <f>5*B1*B10^4/384/B3/B4</f>
        <v>0.0594742682757664</v>
      </c>
    </row>
    <row r="11" spans="1:4" ht="12.75">
      <c r="A11" s="24" t="s">
        <v>299</v>
      </c>
      <c r="B11" s="110">
        <f>B2*5</f>
        <v>175</v>
      </c>
      <c r="C11" s="43">
        <f>1*B1*B11^4/384/B3/B4</f>
        <v>0.029040170056526565</v>
      </c>
      <c r="D11" s="112">
        <f>5*B1*B11^4/384/B3/B4</f>
        <v>0.14520085028263283</v>
      </c>
    </row>
    <row r="12" spans="1:4" ht="12.75">
      <c r="A12" s="24" t="s">
        <v>300</v>
      </c>
      <c r="B12" s="110">
        <f>B2*6</f>
        <v>210</v>
      </c>
      <c r="C12" s="43">
        <f>1*B1*B12^4/384/B3/B4</f>
        <v>0.06021769662921349</v>
      </c>
      <c r="D12" s="112">
        <f>5*B1*B12^4/384/B3/B4</f>
        <v>0.30108848314606745</v>
      </c>
    </row>
    <row r="13" spans="1:4" ht="12.75">
      <c r="A13" s="24" t="s">
        <v>301</v>
      </c>
      <c r="B13" s="110">
        <f>B2*7</f>
        <v>245</v>
      </c>
      <c r="C13" s="43">
        <f>1*B1*B13^4/384/B3/B4</f>
        <v>0.11156071728915244</v>
      </c>
      <c r="D13" s="112">
        <f>5*B1*B13^4/384/B3/B4</f>
        <v>0.5578035864457623</v>
      </c>
    </row>
    <row r="14" spans="1:4" ht="12.75">
      <c r="A14" s="24" t="s">
        <v>302</v>
      </c>
      <c r="B14" s="110">
        <f>B2*8</f>
        <v>280</v>
      </c>
      <c r="C14" s="43">
        <f>1*B1*B14^4/384/B3/B4</f>
        <v>0.1903176584824525</v>
      </c>
      <c r="D14" s="112">
        <f>5*B1*B14^4/384/B3/B4</f>
        <v>0.9515882924122624</v>
      </c>
    </row>
    <row r="15" spans="1:4" ht="12.75">
      <c r="A15" s="24" t="s">
        <v>303</v>
      </c>
      <c r="B15" s="110">
        <f>B2*9</f>
        <v>315</v>
      </c>
      <c r="C15" s="43">
        <f>1*B1*B15^4/384/B3/B4</f>
        <v>0.3048520891853933</v>
      </c>
      <c r="D15" s="112">
        <f>5*B1*B15^4/384/B3/B4</f>
        <v>1.5242604459269664</v>
      </c>
    </row>
    <row r="16" spans="1:4" ht="12.75">
      <c r="A16" s="24" t="s">
        <v>304</v>
      </c>
      <c r="B16" s="110">
        <f>B2*10</f>
        <v>350</v>
      </c>
      <c r="C16" s="43">
        <f>1*B1*B16^4/384/B3/B4</f>
        <v>0.46464272090442504</v>
      </c>
      <c r="D16" s="112">
        <f>5*B1*B16^4/384/B3/B4</f>
        <v>2.323213604522125</v>
      </c>
    </row>
    <row r="17" spans="1:4" ht="13.5" thickBot="1">
      <c r="A17" s="24" t="s">
        <v>305</v>
      </c>
      <c r="B17" s="110">
        <f>B2*11</f>
        <v>385</v>
      </c>
      <c r="C17" s="44">
        <f>1*B1*B17^4/384/B3/B4</f>
        <v>0.6802834076761687</v>
      </c>
      <c r="D17" s="113">
        <f>5*B1*B17^4/384/B3/B4</f>
        <v>3.4014170383808433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Vincenzo</cp:lastModifiedBy>
  <dcterms:created xsi:type="dcterms:W3CDTF">2009-01-15T18:55:24Z</dcterms:created>
  <dcterms:modified xsi:type="dcterms:W3CDTF">2017-04-20T13:31:35Z</dcterms:modified>
  <cp:category/>
  <cp:version/>
  <cp:contentType/>
  <cp:contentStatus/>
</cp:coreProperties>
</file>